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505" windowHeight="10680" activeTab="1"/>
  </bookViews>
  <sheets>
    <sheet name="BOM-PS-System" sheetId="9" r:id="rId1"/>
    <sheet name="WL&gt;&gt;MS-PS Connector" sheetId="6" r:id="rId2"/>
    <sheet name="WL&gt;&gt;RBO2VF-Cable" sheetId="11" state="hidden" r:id="rId3"/>
    <sheet name="WL&gt;&gt;RBO2VF-Assy" sheetId="10" state="hidden" r:id="rId4"/>
    <sheet name="WL&gt;&gt;MDM-CS Connector" sheetId="8" state="hidden" r:id="rId5"/>
    <sheet name="BOM-Process Notes" sheetId="7" r:id="rId6"/>
  </sheets>
  <definedNames>
    <definedName name="_xlnm.Print_Area" localSheetId="5">'BOM-Process Notes'!$A$1:$G$26</definedName>
    <definedName name="_xlnm.Print_Area" localSheetId="0">'BOM-PS-System'!$A$1:$G$58</definedName>
    <definedName name="_xlnm.Print_Area" localSheetId="4">'WL&gt;&gt;MDM-CS Connector'!$A$6:$L$67</definedName>
    <definedName name="_xlnm.Print_Titles" localSheetId="4">'WL&gt;&gt;MDM-CS Connector'!$1:$5</definedName>
  </definedNames>
  <calcPr calcId="145621"/>
</workbook>
</file>

<file path=xl/calcChain.xml><?xml version="1.0" encoding="utf-8"?>
<calcChain xmlns="http://schemas.openxmlformats.org/spreadsheetml/2006/main"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52" i="9"/>
  <c r="A53" i="9" s="1"/>
  <c r="A54" i="9" s="1"/>
  <c r="A55" i="9" s="1"/>
  <c r="A56" i="9" s="1"/>
  <c r="A57" i="9" s="1"/>
  <c r="A58" i="9" s="1"/>
  <c r="A38" i="9"/>
  <c r="A39" i="9" s="1"/>
  <c r="A40" i="9" s="1"/>
  <c r="A41" i="9" s="1"/>
  <c r="A42" i="9" s="1"/>
  <c r="A43" i="9" s="1"/>
  <c r="A44" i="9" s="1"/>
  <c r="A45" i="9" s="1"/>
  <c r="A46" i="9" s="1"/>
  <c r="A47" i="9" s="1"/>
  <c r="A25" i="9"/>
  <c r="A26" i="9" s="1"/>
  <c r="A27" i="9" s="1"/>
  <c r="A28" i="9" s="1"/>
  <c r="A29" i="9" s="1"/>
  <c r="A30" i="9" s="1"/>
  <c r="A31" i="9" s="1"/>
  <c r="A32" i="9" s="1"/>
  <c r="A33" i="9" s="1"/>
  <c r="A17" i="9"/>
  <c r="A18" i="9" s="1"/>
  <c r="A19" i="9" s="1"/>
  <c r="A20" i="9" s="1"/>
  <c r="N8" i="9" l="1"/>
  <c r="P8" i="9" s="1"/>
  <c r="R8" i="9" s="1"/>
  <c r="M8" i="9"/>
  <c r="O8" i="9" s="1"/>
  <c r="Q8" i="9" s="1"/>
  <c r="N6" i="9"/>
  <c r="P6" i="9" s="1"/>
  <c r="R6" i="9" s="1"/>
  <c r="M6" i="9"/>
  <c r="O6" i="9" s="1"/>
  <c r="Q6" i="9" s="1"/>
  <c r="N5" i="9"/>
  <c r="P5" i="9" s="1"/>
  <c r="R5" i="9" s="1"/>
  <c r="M5" i="9"/>
  <c r="O5" i="9" s="1"/>
  <c r="Q5" i="9" s="1"/>
  <c r="A5" i="9"/>
  <c r="A6" i="9" s="1"/>
  <c r="N4" i="9"/>
  <c r="P4" i="9" s="1"/>
  <c r="R4" i="9" s="1"/>
  <c r="M4" i="9"/>
  <c r="O4" i="9" s="1"/>
  <c r="Q4" i="9" s="1"/>
  <c r="A7" i="9" l="1"/>
  <c r="A8" i="9" s="1"/>
  <c r="A9" i="9" s="1"/>
  <c r="A10" i="9" s="1"/>
  <c r="A11" i="9" s="1"/>
  <c r="A12" i="9" s="1"/>
  <c r="M4" i="7"/>
  <c r="O4" i="7" s="1"/>
  <c r="Q4" i="7" s="1"/>
  <c r="N4" i="7"/>
  <c r="P4" i="7" s="1"/>
  <c r="R4" i="7" s="1"/>
  <c r="M5" i="7"/>
  <c r="O5" i="7" s="1"/>
  <c r="Q5" i="7" s="1"/>
  <c r="N5" i="7"/>
  <c r="P5" i="7"/>
  <c r="R5" i="7" s="1"/>
  <c r="M6" i="7"/>
  <c r="O6" i="7" s="1"/>
  <c r="Q6" i="7" s="1"/>
  <c r="N6" i="7"/>
  <c r="P6" i="7" s="1"/>
  <c r="R6" i="7" s="1"/>
  <c r="M8" i="7"/>
  <c r="O8" i="7" s="1"/>
  <c r="Q8" i="7" s="1"/>
  <c r="N8" i="7"/>
  <c r="P8" i="7" s="1"/>
  <c r="R8" i="7" s="1"/>
  <c r="A5" i="7"/>
  <c r="A6" i="7" s="1"/>
  <c r="A8" i="7" l="1"/>
  <c r="A9" i="7" s="1"/>
  <c r="A10" i="7" s="1"/>
  <c r="A11" i="7" s="1"/>
  <c r="A12" i="7" s="1"/>
  <c r="A7" i="7"/>
  <c r="C7" i="8"/>
  <c r="C8" i="8" s="1"/>
  <c r="C9" i="8" s="1"/>
  <c r="C10" i="8" s="1"/>
  <c r="C11" i="8" s="1"/>
  <c r="C12" i="8" s="1"/>
  <c r="A7" i="8"/>
  <c r="A8" i="8" s="1"/>
  <c r="A9" i="8" s="1"/>
  <c r="A10" i="8" s="1"/>
  <c r="A11" i="8" s="1"/>
  <c r="A12" i="8" s="1"/>
  <c r="A14" i="8" l="1"/>
  <c r="A15" i="8" s="1"/>
  <c r="A16" i="8" s="1"/>
  <c r="A17" i="8" s="1"/>
  <c r="A18" i="8" s="1"/>
  <c r="A19" i="8" s="1"/>
  <c r="A20" i="8" s="1"/>
  <c r="A22" i="8" s="1"/>
  <c r="A23" i="8" s="1"/>
  <c r="A24" i="8" s="1"/>
  <c r="A25" i="8" s="1"/>
  <c r="A26" i="8" s="1"/>
  <c r="A27" i="8" s="1"/>
  <c r="A29" i="8" s="1"/>
  <c r="A30" i="8" s="1"/>
  <c r="A31" i="8" s="1"/>
  <c r="A32" i="8" s="1"/>
  <c r="A33" i="8" s="1"/>
  <c r="A35" i="8" s="1"/>
  <c r="A36" i="8" s="1"/>
  <c r="A37" i="8" s="1"/>
  <c r="A38" i="8" s="1"/>
  <c r="A39" i="8" s="1"/>
  <c r="A41" i="8" s="1"/>
  <c r="A42" i="8" s="1"/>
  <c r="A43" i="8" s="1"/>
  <c r="A44" i="8" s="1"/>
  <c r="A45" i="8" s="1"/>
  <c r="A47" i="8" s="1"/>
  <c r="A48" i="8" s="1"/>
  <c r="A49" i="8" s="1"/>
  <c r="A51" i="8" s="1"/>
  <c r="A52" i="8" s="1"/>
  <c r="A53" i="8" s="1"/>
  <c r="A55" i="8" s="1"/>
  <c r="A56" i="8" s="1"/>
  <c r="A57" i="8" s="1"/>
  <c r="A59" i="8" s="1"/>
  <c r="A60" i="8" s="1"/>
  <c r="A61" i="8" s="1"/>
  <c r="A63" i="8" s="1"/>
  <c r="A64" i="8" s="1"/>
  <c r="A65" i="8" s="1"/>
  <c r="A66" i="8" s="1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</calcChain>
</file>

<file path=xl/sharedStrings.xml><?xml version="1.0" encoding="utf-8"?>
<sst xmlns="http://schemas.openxmlformats.org/spreadsheetml/2006/main" count="737" uniqueCount="293">
  <si>
    <t>Pin</t>
  </si>
  <si>
    <t xml:space="preserve"> --</t>
  </si>
  <si>
    <t>Conductor Color</t>
  </si>
  <si>
    <t>MS3106A36-9P-RES</t>
  </si>
  <si>
    <t>Notes</t>
  </si>
  <si>
    <t xml:space="preserve"> -15V</t>
  </si>
  <si>
    <t xml:space="preserve"> +15V</t>
  </si>
  <si>
    <t xml:space="preserve"> -30V</t>
  </si>
  <si>
    <t xml:space="preserve"> +30V</t>
  </si>
  <si>
    <t>3m</t>
  </si>
  <si>
    <t>20m</t>
  </si>
  <si>
    <t>AWG</t>
  </si>
  <si>
    <t>Cable Resistance
(Ohms)</t>
  </si>
  <si>
    <t>Wire V-Drop
(V) @ 4A</t>
  </si>
  <si>
    <t>7 Wire V-Drop
(V) @ 4A</t>
  </si>
  <si>
    <t>Max Amps TX</t>
  </si>
  <si>
    <t>Ohms/km</t>
  </si>
  <si>
    <t>Item</t>
  </si>
  <si>
    <t>MPN</t>
  </si>
  <si>
    <t>Manufactuer</t>
  </si>
  <si>
    <t>Vendor</t>
  </si>
  <si>
    <t>Qty</t>
  </si>
  <si>
    <t>VPN</t>
  </si>
  <si>
    <t>Description</t>
  </si>
  <si>
    <t>Connector, Circular, MS Type</t>
  </si>
  <si>
    <t>Base</t>
  </si>
  <si>
    <t>BLK</t>
  </si>
  <si>
    <t>BRN</t>
  </si>
  <si>
    <t>RED</t>
  </si>
  <si>
    <t>ORN</t>
  </si>
  <si>
    <t>GRN</t>
  </si>
  <si>
    <t>GRY</t>
  </si>
  <si>
    <t>YEL</t>
  </si>
  <si>
    <t>VIO</t>
  </si>
  <si>
    <t>WHT</t>
  </si>
  <si>
    <t>BLU</t>
  </si>
  <si>
    <t>Conductor
Color</t>
  </si>
  <si>
    <t>B</t>
  </si>
  <si>
    <t>Process Notes</t>
  </si>
  <si>
    <t>Note</t>
  </si>
  <si>
    <t>Completed By</t>
  </si>
  <si>
    <t>Date</t>
  </si>
  <si>
    <t>1kFSCCD VF to CIN - Power Cable</t>
  </si>
  <si>
    <t>R</t>
  </si>
  <si>
    <t>O</t>
  </si>
  <si>
    <t>RED
RED/YEL</t>
  </si>
  <si>
    <t>BLK
RED/BLK</t>
  </si>
  <si>
    <t>SLATE</t>
  </si>
  <si>
    <t xml:space="preserve"> +3.5V RET SENSE</t>
  </si>
  <si>
    <t>A</t>
  </si>
  <si>
    <t>MDM-51PH003B</t>
  </si>
  <si>
    <t>1st
StrIpe</t>
  </si>
  <si>
    <t>2nd
Stripe</t>
  </si>
  <si>
    <t>Spare - Not Connected</t>
  </si>
  <si>
    <t>AlphaWire</t>
  </si>
  <si>
    <t>ALPHA WIRE
5180/15C SL005</t>
  </si>
  <si>
    <t>Newark</t>
  </si>
  <si>
    <t>Cut cable, Item #2, to required length</t>
  </si>
  <si>
    <t>Attach wire conductors to the solder cups of connector 1, Item #1, per the approved Wire List, trimming wires to allow the shortest possible exposed wires from the edge of the cable jacket to the connector attach point</t>
  </si>
  <si>
    <t xml:space="preserve">Attach a green, 16 AWG wire to the drain wire and crimp a </t>
  </si>
  <si>
    <t>Wire Lug, for 16 AWG wire and #6 minimum hole</t>
  </si>
  <si>
    <t>Remove minimum of 4 inches of cable jacket insulation from one end and slide braided shield back over the cable jacket to expose the wire conductors</t>
  </si>
  <si>
    <t>BLU
PINK</t>
  </si>
  <si>
    <t>ALPHA WIRE
5478C SL005</t>
  </si>
  <si>
    <t xml:space="preserve"> +3.5V SENSE</t>
  </si>
  <si>
    <t>D</t>
  </si>
  <si>
    <t>E</t>
  </si>
  <si>
    <t>J</t>
  </si>
  <si>
    <t>Z</t>
  </si>
  <si>
    <t>U</t>
  </si>
  <si>
    <t>b</t>
  </si>
  <si>
    <t>W</t>
  </si>
  <si>
    <t>L</t>
  </si>
  <si>
    <t>G</t>
  </si>
  <si>
    <t>a</t>
  </si>
  <si>
    <t>V</t>
  </si>
  <si>
    <t>I</t>
  </si>
  <si>
    <t>X</t>
  </si>
  <si>
    <t>c</t>
  </si>
  <si>
    <t>F</t>
  </si>
  <si>
    <t>K</t>
  </si>
  <si>
    <t>ORN
TAN</t>
  </si>
  <si>
    <t>PR1-BLK</t>
  </si>
  <si>
    <t>PR1-RED</t>
  </si>
  <si>
    <t xml:space="preserve"> +3.5V RETURN</t>
  </si>
  <si>
    <t xml:space="preserve"> +3.5V</t>
  </si>
  <si>
    <t xml:space="preserve"> +15V RETURN</t>
  </si>
  <si>
    <t>PR2-BLK</t>
  </si>
  <si>
    <t>PR2-WHT</t>
  </si>
  <si>
    <t xml:space="preserve"> -15V RETURN</t>
  </si>
  <si>
    <t>PR3-BLK</t>
  </si>
  <si>
    <t>PR3-GRN</t>
  </si>
  <si>
    <t xml:space="preserve">  +30V RETURN</t>
  </si>
  <si>
    <t xml:space="preserve"> -30V RETURN</t>
  </si>
  <si>
    <t>PR4-BLK</t>
  </si>
  <si>
    <t>PR4-BLU</t>
  </si>
  <si>
    <t>PR5-BLK</t>
  </si>
  <si>
    <t>PR5-YEL</t>
  </si>
  <si>
    <t>CAMERA SIDE CONNECTOR</t>
  </si>
  <si>
    <t>PS CONNECTOR</t>
  </si>
  <si>
    <t>C</t>
  </si>
  <si>
    <t>H</t>
  </si>
  <si>
    <t>P1 - PIN</t>
  </si>
  <si>
    <t>M</t>
  </si>
  <si>
    <t>N</t>
  </si>
  <si>
    <t>P</t>
  </si>
  <si>
    <t>S</t>
  </si>
  <si>
    <t>T</t>
  </si>
  <si>
    <t>Y</t>
  </si>
  <si>
    <t>d</t>
  </si>
  <si>
    <t>e</t>
  </si>
  <si>
    <t>f</t>
  </si>
  <si>
    <t>NC</t>
  </si>
  <si>
    <t xml:space="preserve"> +15V SENSE</t>
  </si>
  <si>
    <t xml:space="preserve"> +15 RET SENSE</t>
  </si>
  <si>
    <t xml:space="preserve"> +30V SENSE</t>
  </si>
  <si>
    <t xml:space="preserve"> +30V RET SENSE</t>
  </si>
  <si>
    <t xml:space="preserve"> +15V MAIN</t>
  </si>
  <si>
    <t xml:space="preserve"> +15V RET MAIN</t>
  </si>
  <si>
    <t xml:space="preserve"> +30V MAIN</t>
  </si>
  <si>
    <t xml:space="preserve"> +30V RET MAIN</t>
  </si>
  <si>
    <t xml:space="preserve"> +3.5V MAIN</t>
  </si>
  <si>
    <t xml:space="preserve"> +3.5V RET MAIN</t>
  </si>
  <si>
    <t xml:space="preserve"> -15V MAIN</t>
  </si>
  <si>
    <t xml:space="preserve"> -15V RET MAIN</t>
  </si>
  <si>
    <t xml:space="preserve"> -15V RET SENSE</t>
  </si>
  <si>
    <t xml:space="preserve"> -15V  SENSE</t>
  </si>
  <si>
    <t xml:space="preserve"> -30V RET MAIN</t>
  </si>
  <si>
    <t xml:space="preserve"> -30V MAIN</t>
  </si>
  <si>
    <t xml:space="preserve"> -30V RET SENSE</t>
  </si>
  <si>
    <t xml:space="preserve"> -30V SENSE</t>
  </si>
  <si>
    <t>NOTES</t>
  </si>
  <si>
    <t>DRAIN</t>
  </si>
  <si>
    <t>16 AWG</t>
  </si>
  <si>
    <t>24 AWG</t>
  </si>
  <si>
    <t>SHIELD, add and attach an insulated wire and connect to connector shell strain relief</t>
  </si>
  <si>
    <t>97-3057-1024-1</t>
  </si>
  <si>
    <t>Amphenol</t>
  </si>
  <si>
    <t>CIRCULAR CABLE CLAMP, SIZE 36 ZINC ALLOY</t>
  </si>
  <si>
    <t>96F4889</t>
  </si>
  <si>
    <t>74K1582</t>
  </si>
  <si>
    <t>Pro-Power</t>
  </si>
  <si>
    <t>100ft</t>
  </si>
  <si>
    <t>SF61223CY OR005</t>
  </si>
  <si>
    <t>90R0594</t>
  </si>
  <si>
    <t>SF61110CY OR005</t>
  </si>
  <si>
    <t>Round, Shielded/Jacketed Wire Cable
4 Conductors, 10 AWG, 600V</t>
  </si>
  <si>
    <t>90R0570</t>
  </si>
  <si>
    <t xml:space="preserve"> 5475C SL005</t>
  </si>
  <si>
    <t>88K1449</t>
  </si>
  <si>
    <t>Round, Shielded/Jacketed Wire Cable
5 Conductor Pairs, 24 AWG, 300V</t>
  </si>
  <si>
    <t>SPC12215</t>
  </si>
  <si>
    <t>SLEEVING, EXPANDABLE, 19.05MM ID, PET, BLK, 100FT</t>
  </si>
  <si>
    <t>06H1239</t>
  </si>
  <si>
    <t>Power Cable - Acopian PS to PS BreakOut Chassis</t>
  </si>
  <si>
    <t>MS3106A36-9S-RES</t>
  </si>
  <si>
    <t>Connector, Circular, MS, Pin type</t>
  </si>
  <si>
    <t>Connector, Circular, MS, Socket type</t>
  </si>
  <si>
    <t>26K9299</t>
  </si>
  <si>
    <t>MS3102E36-9P</t>
  </si>
  <si>
    <t>Circular Connector, MIL-DTL-5015 Solder, Threaded, Circular Military</t>
  </si>
  <si>
    <t>89R3318</t>
  </si>
  <si>
    <t xml:space="preserve">Wire, 12AWG, </t>
  </si>
  <si>
    <t>Wire, 18 AWG, Teflon jacket</t>
  </si>
  <si>
    <t>Sleeving, braided, tinned copper, 18mm to 20mm Diameter</t>
  </si>
  <si>
    <t>Round, Shielded/Jacketed Wire Cable
4 Conductors, 10 AWG, 600V
4 Conductors, 16AWG, 600V</t>
  </si>
  <si>
    <t>MS3102E24-22S</t>
  </si>
  <si>
    <t>Circular Connector, MIL-DTL-5015 Solder, Threaded, 4 #8 sockets</t>
  </si>
  <si>
    <t>92C8500</t>
  </si>
  <si>
    <t>For +/-15V PS</t>
  </si>
  <si>
    <t>For 4V Analog and +/-30V PS</t>
  </si>
  <si>
    <t>For All Sense Lines</t>
  </si>
  <si>
    <t>For All PS Signals</t>
  </si>
  <si>
    <t>BOM DAQ PS BreakOut Chassis</t>
  </si>
  <si>
    <t>BOM CCD PS BreakOut Chassis</t>
  </si>
  <si>
    <t>MS3102E24-22P</t>
  </si>
  <si>
    <t>Circular Connector, MIL-DTL-5015 Solder, Threaded, 4 #8 pins</t>
  </si>
  <si>
    <t>81C8064</t>
  </si>
  <si>
    <t>MS3102E28-1S</t>
  </si>
  <si>
    <t>Circular Connector, MIL-DTL-5015 Solder, Threaded, 
3 #8 sockets, 6 #12 sockets</t>
  </si>
  <si>
    <t>25K7255</t>
  </si>
  <si>
    <t>MS3102E28-1P</t>
  </si>
  <si>
    <t>49H6420</t>
  </si>
  <si>
    <t>MS3102E18-1S</t>
  </si>
  <si>
    <t>Circular Connector, MIL-DTL-5015 Solder, Threaded, 10 #16 sockets</t>
  </si>
  <si>
    <t>MS3102E18-1P</t>
  </si>
  <si>
    <t>Circular Connector, MIL-DTL-5015 Solder, Threaded, 
3 #8 pins, 6 #12 pins</t>
  </si>
  <si>
    <t>Circular Connector, MIL-DTL-5015 Solder, Threaded, 10 #16 pins</t>
  </si>
  <si>
    <t>34H5254</t>
  </si>
  <si>
    <t>34H5266</t>
  </si>
  <si>
    <t>MS3102E24-28S</t>
  </si>
  <si>
    <t>BreakOut to CCD for Lab Cable</t>
  </si>
  <si>
    <t>Circular Connector, MIL-DTL-5015 Solder, Threaded, 24 #16 sockets</t>
  </si>
  <si>
    <t>25K7254</t>
  </si>
  <si>
    <t>E36D160LPN124TC79M</t>
  </si>
  <si>
    <t>United 
Chemi-Con</t>
  </si>
  <si>
    <t>57T9567</t>
  </si>
  <si>
    <t>For 4V Analog PS</t>
  </si>
  <si>
    <t>B41456B7109M</t>
  </si>
  <si>
    <t>EPCOS</t>
  </si>
  <si>
    <t>AL ELECTROLYTIC CAPACITOR 10000uF 40V 20%, SCREW, 35.7mm diameter</t>
  </si>
  <si>
    <t>05J4314</t>
  </si>
  <si>
    <t>For +/-15V PS &amp; +/- 30V PS</t>
  </si>
  <si>
    <t>AL ELECTROLYTIC CAPACITOR, 12000uF, 16V, 20%, Screw, 50.8mm diameter</t>
  </si>
  <si>
    <t>66F7264</t>
  </si>
  <si>
    <t>156B</t>
  </si>
  <si>
    <t>Hammond</t>
  </si>
  <si>
    <t>Choke, DC Filter, 1.5mH, 5A</t>
  </si>
  <si>
    <t>VR8</t>
  </si>
  <si>
    <t>CDE</t>
  </si>
  <si>
    <t>Clamp, Vertical, 2" Capacitor</t>
  </si>
  <si>
    <t>99F5918</t>
  </si>
  <si>
    <t>V3</t>
  </si>
  <si>
    <t>Kemet</t>
  </si>
  <si>
    <t>09WX5726</t>
  </si>
  <si>
    <t>Clamp, Vertical, 35mm Capacitor</t>
  </si>
  <si>
    <t>85H0388</t>
  </si>
  <si>
    <t>MS3106E24-22P</t>
  </si>
  <si>
    <t>Circular Connector, MIL-DTL-5015 Solder, Cable, Threaded, 4 #8 pins</t>
  </si>
  <si>
    <t>MS3106E24-22S</t>
  </si>
  <si>
    <t>Circular Connector, MIL-DTL-5015 Solder, Cable, Threaded, 4 #8 sockets</t>
  </si>
  <si>
    <t>25K7561</t>
  </si>
  <si>
    <t>MS3106E28-1P</t>
  </si>
  <si>
    <t>MS3106E28-1S</t>
  </si>
  <si>
    <t>19M7759</t>
  </si>
  <si>
    <t>57R6498</t>
  </si>
  <si>
    <t>MS3106E18-1S</t>
  </si>
  <si>
    <t>Circular Connector, MIL-DTL-5015, Cable,  Solder, Threaded, 
3 #8 pins, 6 #12 pins</t>
  </si>
  <si>
    <t>Circular Connector, MIL-DTL-5015, Cable, Solder, Threaded, 
3 #8 pins, 6 #12 sockets</t>
  </si>
  <si>
    <t>Circular Connector, MIL-DTL-5015, Cable, Solder, Threaded, 10 #16 sockets</t>
  </si>
  <si>
    <t>MS3106E18-1P</t>
  </si>
  <si>
    <t>Circular Connector, MIL-DTL-5015, Cable, Solder, Threaded, 10 #16 pins</t>
  </si>
  <si>
    <t>25K7454</t>
  </si>
  <si>
    <t>85C1391</t>
  </si>
  <si>
    <t>Power Cable: Remote Breakout to CCD Vacuum Flange</t>
  </si>
  <si>
    <t>Power Cable: DAQ to Remote Breakout</t>
  </si>
  <si>
    <t>10 ft</t>
  </si>
  <si>
    <t>5180/15C SL005</t>
  </si>
  <si>
    <t>Round, Shielded/Jacketed Wire Cable
15 Conductors, 16 AWG, PVC</t>
  </si>
  <si>
    <t>03F6329</t>
  </si>
  <si>
    <t>5478C SL005</t>
  </si>
  <si>
    <t>Round, Shielded/Jacketed Wire Cable
8 Pairs Conductors, 24 AWG, PVC</t>
  </si>
  <si>
    <t>88K2170</t>
  </si>
  <si>
    <t>MS3106E24-28P
75-474624-28P</t>
  </si>
  <si>
    <t>Circular Connector, MIL-DTL-5015 Cable, Solder, Threaded, 24 #16 crimp pins</t>
  </si>
  <si>
    <t>05X9294</t>
  </si>
  <si>
    <t>20M6307</t>
  </si>
  <si>
    <t>ITW
MCMURDO</t>
  </si>
  <si>
    <t>DB25S</t>
  </si>
  <si>
    <t>Connector, DSUB25, Standard, Socket, Solder Cup</t>
  </si>
  <si>
    <t>93F3710</t>
  </si>
  <si>
    <t>Backshell, Deep Straigh clamp, Size DB</t>
  </si>
  <si>
    <t>ITT
CANNON</t>
  </si>
  <si>
    <t>DB24659</t>
  </si>
  <si>
    <t>CONN-A</t>
  </si>
  <si>
    <t>CONN-B</t>
  </si>
  <si>
    <t>Q</t>
  </si>
  <si>
    <t>TAN</t>
  </si>
  <si>
    <t>PINK</t>
  </si>
  <si>
    <t>RED/YEL</t>
  </si>
  <si>
    <t>RED/BLK</t>
  </si>
  <si>
    <t>PR2-ORN</t>
  </si>
  <si>
    <t>PR3-BLU</t>
  </si>
  <si>
    <t>PR4-WHT</t>
  </si>
  <si>
    <t>SHELL</t>
  </si>
  <si>
    <t>ITW McMURDO
DB25S</t>
  </si>
  <si>
    <t xml:space="preserve">S </t>
  </si>
  <si>
    <t>WIRE LIST: 
BREAKOUT ASSEMBLY TO VACUUM FLANGE CABLE</t>
  </si>
  <si>
    <t>P1 - SOCKET</t>
  </si>
  <si>
    <t>Hookup
Wire</t>
  </si>
  <si>
    <t xml:space="preserve">WIRE LIST: 
REMOTE BREAKOUT ASSEMBLY </t>
  </si>
  <si>
    <t>CONN-C</t>
  </si>
  <si>
    <t>CONN-D</t>
  </si>
  <si>
    <t>MS3102E20-24P</t>
  </si>
  <si>
    <t>ALPHA WIRE
6712</t>
  </si>
  <si>
    <t>ALPHA WIRE
6716</t>
  </si>
  <si>
    <t>RED (2x)</t>
  </si>
  <si>
    <t>BLK (2x)</t>
  </si>
  <si>
    <t>DSUB-25</t>
  </si>
  <si>
    <t>FLANGE
CONNECTOR</t>
  </si>
  <si>
    <t>P2 - PIN</t>
  </si>
  <si>
    <t>22,23</t>
  </si>
  <si>
    <t>17,18</t>
  </si>
  <si>
    <t>14,15,16</t>
  </si>
  <si>
    <t>1,2,3</t>
  </si>
  <si>
    <t>4,5</t>
  </si>
  <si>
    <t>19,20,21</t>
  </si>
  <si>
    <t>6,7,8</t>
  </si>
  <si>
    <t>24,25</t>
  </si>
  <si>
    <t>9,10</t>
  </si>
  <si>
    <t>11,12</t>
  </si>
  <si>
    <t>Connector, DSUB25</t>
  </si>
  <si>
    <t>Backshell, DSUB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</si>
</sst>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right" vertical="center" wrapText="1" indent="1"/>
    </xf>
    <xf numFmtId="2" fontId="0" fillId="0" borderId="4" xfId="0" applyNumberFormat="1" applyFill="1" applyBorder="1" applyAlignment="1">
      <alignment horizontal="right" vertical="center" indent="1"/>
    </xf>
    <xf numFmtId="0" fontId="0" fillId="0" borderId="2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indent="1"/>
    </xf>
    <xf numFmtId="0" fontId="0" fillId="2" borderId="4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horizontal="left" vertical="center" wrapText="1" inden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indent="1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indent="1"/>
    </xf>
    <xf numFmtId="0" fontId="0" fillId="0" borderId="9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indent="1"/>
    </xf>
    <xf numFmtId="0" fontId="0" fillId="0" borderId="12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230505</xdr:colOff>
      <xdr:row>2</xdr:row>
      <xdr:rowOff>5715</xdr:rowOff>
    </xdr:from>
    <xdr:to>
      <xdr:col>11</xdr:col>
      <xdr:colOff>209550</xdr:colOff>
      <xdr:row>14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8" t="7107" r="5716" b="5344"/>
        <a:stretch/>
      </xdr:blipFill>
      <xdr:spPr bwMode="auto">
        <a:xfrm>
          <a:off x="6726555" y="1272540"/>
          <a:ext cx="1645920" cy="2651760"/>
        </a:xfrm>
        <a:prstGeom prst="rect">
          <a:avLst/>
        </a:prstGeom>
        <a:noFill/>
        <a:ln w="158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230505</xdr:colOff>
      <xdr:row>2</xdr:row>
      <xdr:rowOff>5715</xdr:rowOff>
    </xdr:from>
    <xdr:to>
      <xdr:col>12</xdr:col>
      <xdr:colOff>209550</xdr:colOff>
      <xdr:row>14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8" t="7107" r="5716" b="5344"/>
        <a:stretch/>
      </xdr:blipFill>
      <xdr:spPr bwMode="auto">
        <a:xfrm>
          <a:off x="6926580" y="1272540"/>
          <a:ext cx="1645920" cy="2651760"/>
        </a:xfrm>
        <a:prstGeom prst="rect">
          <a:avLst/>
        </a:prstGeom>
        <a:noFill/>
        <a:ln w="158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C21" sqref="C21"/>
    </sheetView>
  </sheetViews>
  <sheetFormatPr defaultRowHeight="15" x14ac:dyDescent="0.25"/>
  <cols>
    <col min="1" max="2" width="6.7109375" customWidth="1"/>
    <col min="3" max="3" width="24.42578125" customWidth="1"/>
    <col min="4" max="4" width="14" customWidth="1"/>
    <col min="5" max="5" width="37.42578125" customWidth="1"/>
    <col min="6" max="6" width="14.42578125" customWidth="1"/>
    <col min="7" max="7" width="20.7109375" customWidth="1"/>
    <col min="8" max="9" width="4.7109375" customWidth="1"/>
    <col min="11" max="11" width="11" customWidth="1"/>
  </cols>
  <sheetData>
    <row r="1" spans="1:18" ht="30" customHeight="1" x14ac:dyDescent="0.25">
      <c r="A1" s="57" t="s">
        <v>154</v>
      </c>
      <c r="B1" s="57"/>
      <c r="C1" s="57"/>
      <c r="D1" s="57"/>
      <c r="E1" s="57"/>
      <c r="F1" s="57"/>
      <c r="G1" s="57"/>
      <c r="J1" s="61" t="s">
        <v>11</v>
      </c>
      <c r="K1" s="61" t="s">
        <v>16</v>
      </c>
      <c r="L1" s="61" t="s">
        <v>15</v>
      </c>
      <c r="M1" s="58" t="s">
        <v>12</v>
      </c>
      <c r="N1" s="59"/>
      <c r="O1" s="58" t="s">
        <v>13</v>
      </c>
      <c r="P1" s="59"/>
      <c r="Q1" s="58" t="s">
        <v>14</v>
      </c>
      <c r="R1" s="59"/>
    </row>
    <row r="2" spans="1:18" x14ac:dyDescent="0.25">
      <c r="A2" s="57"/>
      <c r="B2" s="57"/>
      <c r="C2" s="57"/>
      <c r="D2" s="57"/>
      <c r="E2" s="57"/>
      <c r="F2" s="57"/>
      <c r="G2" s="57"/>
      <c r="J2" s="62"/>
      <c r="K2" s="62"/>
      <c r="L2" s="62"/>
      <c r="M2" s="17" t="s">
        <v>9</v>
      </c>
      <c r="N2" s="17" t="s">
        <v>10</v>
      </c>
      <c r="O2" s="17" t="s">
        <v>9</v>
      </c>
      <c r="P2" s="17" t="s">
        <v>10</v>
      </c>
      <c r="Q2" s="17" t="s">
        <v>9</v>
      </c>
      <c r="R2" s="17" t="s">
        <v>10</v>
      </c>
    </row>
    <row r="3" spans="1:18" x14ac:dyDescent="0.25">
      <c r="A3" s="3" t="s">
        <v>17</v>
      </c>
      <c r="B3" s="3" t="s">
        <v>21</v>
      </c>
      <c r="C3" s="3" t="s">
        <v>18</v>
      </c>
      <c r="D3" s="3" t="s">
        <v>19</v>
      </c>
      <c r="E3" s="3" t="s">
        <v>23</v>
      </c>
      <c r="F3" s="3" t="s">
        <v>22</v>
      </c>
      <c r="G3" s="3" t="s">
        <v>20</v>
      </c>
      <c r="J3" s="14"/>
      <c r="K3" s="15"/>
      <c r="L3" s="15"/>
      <c r="M3" s="16"/>
      <c r="N3" s="16"/>
      <c r="O3" s="16"/>
      <c r="P3" s="16"/>
      <c r="Q3" s="16"/>
      <c r="R3" s="16"/>
    </row>
    <row r="4" spans="1:18" ht="30" customHeight="1" x14ac:dyDescent="0.25">
      <c r="A4" s="35">
        <v>1</v>
      </c>
      <c r="B4" s="35">
        <v>1</v>
      </c>
      <c r="C4" s="35" t="s">
        <v>3</v>
      </c>
      <c r="D4" s="19" t="s">
        <v>137</v>
      </c>
      <c r="E4" s="11" t="s">
        <v>156</v>
      </c>
      <c r="F4" s="11" t="s">
        <v>140</v>
      </c>
      <c r="G4" s="20" t="s">
        <v>56</v>
      </c>
      <c r="J4" s="14">
        <v>24</v>
      </c>
      <c r="K4" s="15">
        <v>84.197599999999994</v>
      </c>
      <c r="L4" s="15">
        <v>0.57699999999999996</v>
      </c>
      <c r="M4" s="16">
        <f>K4*(3/1000)</f>
        <v>0.25259280000000001</v>
      </c>
      <c r="N4" s="16">
        <f>K4*(20/1000)</f>
        <v>1.6839519999999999</v>
      </c>
      <c r="O4" s="16">
        <f t="shared" ref="O4:P6" si="0">M4*4</f>
        <v>1.0103712</v>
      </c>
      <c r="P4" s="16">
        <f t="shared" si="0"/>
        <v>6.7358079999999996</v>
      </c>
      <c r="Q4" s="16">
        <f t="shared" ref="Q4:R6" si="1">O4/7</f>
        <v>0.14433874285714285</v>
      </c>
      <c r="R4" s="16">
        <f t="shared" si="1"/>
        <v>0.96225828571428562</v>
      </c>
    </row>
    <row r="5" spans="1:18" ht="30" customHeight="1" x14ac:dyDescent="0.25">
      <c r="A5" s="19">
        <f t="shared" ref="A5:A11" si="2">1+A4</f>
        <v>2</v>
      </c>
      <c r="B5" s="19">
        <v>1</v>
      </c>
      <c r="C5" s="35" t="s">
        <v>155</v>
      </c>
      <c r="D5" s="19" t="s">
        <v>137</v>
      </c>
      <c r="E5" s="11" t="s">
        <v>157</v>
      </c>
      <c r="F5" s="32" t="s">
        <v>161</v>
      </c>
      <c r="G5" s="20" t="s">
        <v>56</v>
      </c>
      <c r="J5" s="14">
        <v>10</v>
      </c>
      <c r="K5" s="15">
        <v>3.64</v>
      </c>
      <c r="L5" s="15">
        <v>2</v>
      </c>
      <c r="M5" s="16">
        <f>K5*(3/1000)</f>
        <v>1.0920000000000001E-2</v>
      </c>
      <c r="N5" s="16">
        <f>K5*(20/1000)</f>
        <v>7.2800000000000004E-2</v>
      </c>
      <c r="O5" s="16">
        <f t="shared" si="0"/>
        <v>4.3680000000000004E-2</v>
      </c>
      <c r="P5" s="16">
        <f t="shared" si="0"/>
        <v>0.29120000000000001</v>
      </c>
      <c r="Q5" s="16">
        <f t="shared" si="1"/>
        <v>6.2400000000000008E-3</v>
      </c>
      <c r="R5" s="16">
        <f t="shared" si="1"/>
        <v>4.1600000000000005E-2</v>
      </c>
    </row>
    <row r="6" spans="1:18" ht="30" customHeight="1" x14ac:dyDescent="0.25">
      <c r="A6" s="19">
        <f t="shared" si="2"/>
        <v>3</v>
      </c>
      <c r="B6" s="19">
        <v>2</v>
      </c>
      <c r="C6" s="19" t="s">
        <v>136</v>
      </c>
      <c r="D6" s="19" t="s">
        <v>137</v>
      </c>
      <c r="E6" s="32" t="s">
        <v>138</v>
      </c>
      <c r="F6" s="32" t="s">
        <v>139</v>
      </c>
      <c r="G6" s="20" t="s">
        <v>56</v>
      </c>
      <c r="J6" s="14">
        <v>28</v>
      </c>
      <c r="K6" s="15">
        <v>212.87200000000001</v>
      </c>
      <c r="L6" s="15">
        <v>0.22600000000000001</v>
      </c>
      <c r="M6" s="16">
        <f>K6*(3/1000)</f>
        <v>0.63861600000000007</v>
      </c>
      <c r="N6" s="16">
        <f>K6*(20/1000)</f>
        <v>4.2574400000000008</v>
      </c>
      <c r="O6" s="16">
        <f t="shared" si="0"/>
        <v>2.5544640000000003</v>
      </c>
      <c r="P6" s="16">
        <f t="shared" si="0"/>
        <v>17.029760000000003</v>
      </c>
      <c r="Q6" s="16">
        <f t="shared" si="1"/>
        <v>0.36492342857142862</v>
      </c>
      <c r="R6" s="16">
        <f t="shared" si="1"/>
        <v>2.4328228571428574</v>
      </c>
    </row>
    <row r="7" spans="1:18" ht="30" customHeight="1" x14ac:dyDescent="0.25">
      <c r="A7" s="19">
        <f t="shared" si="2"/>
        <v>4</v>
      </c>
      <c r="B7" s="19" t="s">
        <v>142</v>
      </c>
      <c r="C7" s="19"/>
      <c r="D7" s="19"/>
      <c r="E7" s="32" t="s">
        <v>162</v>
      </c>
      <c r="F7" s="32"/>
      <c r="G7" s="20"/>
      <c r="J7" s="14"/>
      <c r="K7" s="15"/>
      <c r="L7" s="15"/>
      <c r="M7" s="16"/>
      <c r="N7" s="16"/>
      <c r="O7" s="16"/>
      <c r="P7" s="16"/>
      <c r="Q7" s="16"/>
      <c r="R7" s="16"/>
    </row>
    <row r="8" spans="1:18" ht="30" customHeight="1" x14ac:dyDescent="0.25">
      <c r="A8" s="19">
        <f t="shared" si="2"/>
        <v>5</v>
      </c>
      <c r="B8" s="19" t="s">
        <v>142</v>
      </c>
      <c r="C8" s="7"/>
      <c r="D8" s="19"/>
      <c r="E8" s="32" t="s">
        <v>163</v>
      </c>
      <c r="F8" s="32"/>
      <c r="G8" s="20"/>
      <c r="J8" s="14">
        <v>16</v>
      </c>
      <c r="K8" s="15">
        <v>13.472479999999999</v>
      </c>
      <c r="L8" s="15">
        <v>3.7</v>
      </c>
      <c r="M8" s="16">
        <f>K8*(3/1000)</f>
        <v>4.0417439999999999E-2</v>
      </c>
      <c r="N8" s="16">
        <f>K8*(20/1000)</f>
        <v>0.26944960000000001</v>
      </c>
      <c r="O8" s="16">
        <f t="shared" ref="O8:P8" si="3">M8*4</f>
        <v>0.16166976</v>
      </c>
      <c r="P8" s="16">
        <f t="shared" si="3"/>
        <v>1.0777984</v>
      </c>
      <c r="Q8" s="16">
        <f>O8/2</f>
        <v>8.0834879999999998E-2</v>
      </c>
      <c r="R8" s="16">
        <f>P8/2</f>
        <v>0.53889920000000002</v>
      </c>
    </row>
    <row r="9" spans="1:18" ht="30" customHeight="1" x14ac:dyDescent="0.25">
      <c r="A9" s="19">
        <f t="shared" si="2"/>
        <v>6</v>
      </c>
      <c r="B9" s="19">
        <v>1</v>
      </c>
      <c r="C9" s="19"/>
      <c r="D9" s="19"/>
      <c r="E9" s="32" t="s">
        <v>164</v>
      </c>
      <c r="F9" s="20"/>
      <c r="G9" s="20"/>
    </row>
    <row r="10" spans="1:18" ht="30" customHeight="1" x14ac:dyDescent="0.25">
      <c r="A10" s="19">
        <f t="shared" si="2"/>
        <v>7</v>
      </c>
      <c r="B10" s="19"/>
      <c r="C10" s="7"/>
      <c r="D10" s="7"/>
      <c r="E10" s="20"/>
      <c r="F10" s="20"/>
      <c r="G10" s="20"/>
    </row>
    <row r="11" spans="1:18" ht="30" customHeight="1" x14ac:dyDescent="0.25">
      <c r="A11" s="19">
        <f t="shared" si="2"/>
        <v>8</v>
      </c>
      <c r="B11" s="19">
        <v>1</v>
      </c>
      <c r="C11" s="19"/>
      <c r="D11" s="19"/>
      <c r="E11" s="32" t="s">
        <v>60</v>
      </c>
      <c r="F11" s="20"/>
      <c r="G11" s="20"/>
    </row>
    <row r="12" spans="1:18" ht="30" customHeight="1" x14ac:dyDescent="0.25">
      <c r="A12" s="19">
        <f>1+A11</f>
        <v>9</v>
      </c>
      <c r="B12" s="19">
        <v>1</v>
      </c>
      <c r="C12" s="19" t="s">
        <v>151</v>
      </c>
      <c r="D12" s="19" t="s">
        <v>141</v>
      </c>
      <c r="E12" s="32" t="s">
        <v>152</v>
      </c>
      <c r="F12" s="20" t="s">
        <v>153</v>
      </c>
      <c r="G12" s="20" t="s">
        <v>56</v>
      </c>
    </row>
    <row r="13" spans="1:18" ht="30" customHeight="1" x14ac:dyDescent="0.25">
      <c r="A13" s="12"/>
      <c r="B13" s="12"/>
      <c r="C13" s="12"/>
      <c r="D13" s="12"/>
      <c r="E13" s="36"/>
      <c r="F13" s="13"/>
      <c r="G13" s="13"/>
    </row>
    <row r="14" spans="1:18" ht="30" customHeight="1" x14ac:dyDescent="0.25">
      <c r="A14" s="57" t="s">
        <v>173</v>
      </c>
      <c r="B14" s="57"/>
      <c r="C14" s="57"/>
      <c r="D14" s="57"/>
      <c r="E14" s="57"/>
      <c r="F14" s="57"/>
      <c r="G14" s="57"/>
    </row>
    <row r="15" spans="1:18" ht="30" customHeight="1" x14ac:dyDescent="0.25">
      <c r="A15" s="57"/>
      <c r="B15" s="57"/>
      <c r="C15" s="57"/>
      <c r="D15" s="57"/>
      <c r="E15" s="57"/>
      <c r="F15" s="57"/>
      <c r="G15" s="57"/>
    </row>
    <row r="16" spans="1:18" ht="30" customHeight="1" x14ac:dyDescent="0.25">
      <c r="A16" s="19">
        <v>1</v>
      </c>
      <c r="B16" s="19">
        <v>1</v>
      </c>
      <c r="C16" s="19" t="s">
        <v>159</v>
      </c>
      <c r="D16" s="19" t="s">
        <v>137</v>
      </c>
      <c r="E16" s="32" t="s">
        <v>160</v>
      </c>
      <c r="F16" s="20" t="s">
        <v>158</v>
      </c>
      <c r="G16" s="20" t="s">
        <v>56</v>
      </c>
      <c r="I16" s="60" t="s">
        <v>172</v>
      </c>
      <c r="J16" s="60"/>
      <c r="K16" s="60"/>
      <c r="L16" s="60"/>
      <c r="M16" s="60"/>
    </row>
    <row r="17" spans="1:13" ht="30" customHeight="1" x14ac:dyDescent="0.25">
      <c r="A17" s="19">
        <f t="shared" ref="A17:A20" si="4">1+A16</f>
        <v>2</v>
      </c>
      <c r="B17" s="19">
        <v>1</v>
      </c>
      <c r="C17" s="19" t="s">
        <v>166</v>
      </c>
      <c r="D17" s="19" t="s">
        <v>137</v>
      </c>
      <c r="E17" s="32" t="s">
        <v>167</v>
      </c>
      <c r="F17" s="20" t="s">
        <v>168</v>
      </c>
      <c r="G17" s="20" t="s">
        <v>56</v>
      </c>
      <c r="I17" s="60" t="s">
        <v>169</v>
      </c>
      <c r="J17" s="60"/>
      <c r="K17" s="60"/>
      <c r="L17" s="60"/>
      <c r="M17" s="60"/>
    </row>
    <row r="18" spans="1:13" ht="50.1" customHeight="1" x14ac:dyDescent="0.25">
      <c r="A18" s="19">
        <f t="shared" si="4"/>
        <v>3</v>
      </c>
      <c r="B18" s="19">
        <v>1</v>
      </c>
      <c r="C18" s="19" t="s">
        <v>178</v>
      </c>
      <c r="D18" s="19" t="s">
        <v>137</v>
      </c>
      <c r="E18" s="32" t="s">
        <v>179</v>
      </c>
      <c r="F18" s="20" t="s">
        <v>180</v>
      </c>
      <c r="G18" s="20" t="s">
        <v>56</v>
      </c>
      <c r="I18" s="60" t="s">
        <v>170</v>
      </c>
      <c r="J18" s="60"/>
      <c r="K18" s="60"/>
      <c r="L18" s="60"/>
      <c r="M18" s="60"/>
    </row>
    <row r="19" spans="1:13" ht="30" customHeight="1" x14ac:dyDescent="0.25">
      <c r="A19" s="19">
        <f t="shared" si="4"/>
        <v>4</v>
      </c>
      <c r="B19" s="19">
        <v>1</v>
      </c>
      <c r="C19" s="19" t="s">
        <v>183</v>
      </c>
      <c r="D19" s="19" t="s">
        <v>137</v>
      </c>
      <c r="E19" s="32" t="s">
        <v>184</v>
      </c>
      <c r="F19" s="20" t="s">
        <v>188</v>
      </c>
      <c r="G19" s="20" t="s">
        <v>56</v>
      </c>
      <c r="I19" s="60" t="s">
        <v>171</v>
      </c>
      <c r="J19" s="60"/>
      <c r="K19" s="60"/>
      <c r="L19" s="60"/>
      <c r="M19" s="60"/>
    </row>
    <row r="20" spans="1:13" ht="30" customHeight="1" x14ac:dyDescent="0.25">
      <c r="A20" s="19">
        <f t="shared" si="4"/>
        <v>5</v>
      </c>
      <c r="B20" s="19">
        <v>1</v>
      </c>
      <c r="C20" s="19" t="s">
        <v>190</v>
      </c>
      <c r="D20" s="19" t="s">
        <v>137</v>
      </c>
      <c r="E20" s="32" t="s">
        <v>192</v>
      </c>
      <c r="F20" s="20" t="s">
        <v>193</v>
      </c>
      <c r="G20" s="20" t="s">
        <v>56</v>
      </c>
      <c r="I20" s="60" t="s">
        <v>191</v>
      </c>
      <c r="J20" s="60"/>
      <c r="K20" s="60"/>
      <c r="L20" s="60"/>
      <c r="M20" s="60"/>
    </row>
    <row r="21" spans="1:13" ht="30" customHeight="1" x14ac:dyDescent="0.25">
      <c r="A21" s="12"/>
      <c r="B21" s="12"/>
      <c r="C21" s="12"/>
      <c r="D21" s="12"/>
      <c r="E21" s="36"/>
      <c r="F21" s="37"/>
      <c r="G21" s="13"/>
      <c r="I21" s="38"/>
      <c r="J21" s="38"/>
      <c r="K21" s="38"/>
      <c r="L21" s="38"/>
      <c r="M21" s="38"/>
    </row>
    <row r="22" spans="1:13" ht="30" customHeight="1" x14ac:dyDescent="0.25">
      <c r="A22" s="57" t="s">
        <v>174</v>
      </c>
      <c r="B22" s="57"/>
      <c r="C22" s="57"/>
      <c r="D22" s="57"/>
      <c r="E22" s="57"/>
      <c r="F22" s="57"/>
      <c r="G22" s="57"/>
    </row>
    <row r="23" spans="1:13" ht="30" customHeight="1" x14ac:dyDescent="0.25">
      <c r="A23" s="57"/>
      <c r="B23" s="57"/>
      <c r="C23" s="57"/>
      <c r="D23" s="57"/>
      <c r="E23" s="57"/>
      <c r="F23" s="57"/>
      <c r="G23" s="57"/>
    </row>
    <row r="24" spans="1:13" ht="30" customHeight="1" x14ac:dyDescent="0.25">
      <c r="A24" s="19">
        <v>1</v>
      </c>
      <c r="B24" s="19">
        <v>1</v>
      </c>
      <c r="C24" s="19" t="s">
        <v>175</v>
      </c>
      <c r="D24" s="19" t="s">
        <v>137</v>
      </c>
      <c r="E24" s="32" t="s">
        <v>176</v>
      </c>
      <c r="F24" s="20" t="s">
        <v>177</v>
      </c>
      <c r="G24" s="20" t="s">
        <v>56</v>
      </c>
      <c r="I24" s="60" t="s">
        <v>169</v>
      </c>
      <c r="J24" s="60"/>
      <c r="K24" s="60"/>
      <c r="L24" s="60"/>
      <c r="M24" s="60"/>
    </row>
    <row r="25" spans="1:13" ht="50.1" customHeight="1" x14ac:dyDescent="0.25">
      <c r="A25" s="19">
        <f t="shared" ref="A25:A33" si="5">1+A24</f>
        <v>2</v>
      </c>
      <c r="B25" s="19">
        <v>1</v>
      </c>
      <c r="C25" s="19" t="s">
        <v>181</v>
      </c>
      <c r="D25" s="19" t="s">
        <v>137</v>
      </c>
      <c r="E25" s="32" t="s">
        <v>186</v>
      </c>
      <c r="F25" s="20" t="s">
        <v>182</v>
      </c>
      <c r="G25" s="20" t="s">
        <v>56</v>
      </c>
      <c r="I25" s="60" t="s">
        <v>170</v>
      </c>
      <c r="J25" s="60"/>
      <c r="K25" s="60"/>
      <c r="L25" s="60"/>
      <c r="M25" s="60"/>
    </row>
    <row r="26" spans="1:13" ht="30" customHeight="1" x14ac:dyDescent="0.25">
      <c r="A26" s="19">
        <f t="shared" si="5"/>
        <v>3</v>
      </c>
      <c r="B26" s="19">
        <v>1</v>
      </c>
      <c r="C26" s="19" t="s">
        <v>185</v>
      </c>
      <c r="D26" s="19" t="s">
        <v>137</v>
      </c>
      <c r="E26" s="32" t="s">
        <v>187</v>
      </c>
      <c r="F26" s="20" t="s">
        <v>189</v>
      </c>
      <c r="G26" s="20" t="s">
        <v>56</v>
      </c>
      <c r="I26" s="60" t="s">
        <v>171</v>
      </c>
      <c r="J26" s="60"/>
      <c r="K26" s="60"/>
      <c r="L26" s="60"/>
      <c r="M26" s="60"/>
    </row>
    <row r="27" spans="1:13" ht="30" customHeight="1" x14ac:dyDescent="0.25">
      <c r="A27" s="19">
        <f t="shared" si="5"/>
        <v>4</v>
      </c>
      <c r="B27" s="19">
        <v>1</v>
      </c>
      <c r="C27" s="19" t="s">
        <v>190</v>
      </c>
      <c r="D27" s="19" t="s">
        <v>137</v>
      </c>
      <c r="E27" s="32" t="s">
        <v>192</v>
      </c>
      <c r="F27" s="20" t="s">
        <v>193</v>
      </c>
      <c r="G27" s="20" t="s">
        <v>56</v>
      </c>
      <c r="I27" s="60" t="s">
        <v>191</v>
      </c>
      <c r="J27" s="60"/>
      <c r="K27" s="60"/>
      <c r="L27" s="60"/>
      <c r="M27" s="60"/>
    </row>
    <row r="28" spans="1:13" ht="30" customHeight="1" x14ac:dyDescent="0.25">
      <c r="A28" s="19">
        <f t="shared" si="5"/>
        <v>5</v>
      </c>
      <c r="B28" s="19"/>
      <c r="C28" s="19"/>
      <c r="D28" s="19"/>
      <c r="E28" s="32"/>
      <c r="F28" s="20"/>
      <c r="G28" s="20"/>
    </row>
    <row r="29" spans="1:13" ht="30" customHeight="1" x14ac:dyDescent="0.25">
      <c r="A29" s="19">
        <f t="shared" si="5"/>
        <v>6</v>
      </c>
      <c r="B29" s="19">
        <v>2</v>
      </c>
      <c r="C29" s="19" t="s">
        <v>194</v>
      </c>
      <c r="D29" s="7" t="s">
        <v>195</v>
      </c>
      <c r="E29" s="32" t="s">
        <v>203</v>
      </c>
      <c r="F29" s="20" t="s">
        <v>196</v>
      </c>
      <c r="G29" s="20" t="s">
        <v>56</v>
      </c>
      <c r="I29" s="60" t="s">
        <v>197</v>
      </c>
      <c r="J29" s="60"/>
      <c r="K29" s="60"/>
      <c r="L29" s="60"/>
      <c r="M29" s="60"/>
    </row>
    <row r="30" spans="1:13" ht="30" customHeight="1" x14ac:dyDescent="0.25">
      <c r="A30" s="19">
        <f t="shared" si="5"/>
        <v>7</v>
      </c>
      <c r="B30" s="19">
        <v>2</v>
      </c>
      <c r="C30" s="19" t="s">
        <v>208</v>
      </c>
      <c r="D30" s="7" t="s">
        <v>209</v>
      </c>
      <c r="E30" s="32" t="s">
        <v>210</v>
      </c>
      <c r="F30" s="20" t="s">
        <v>211</v>
      </c>
      <c r="G30" s="20" t="s">
        <v>56</v>
      </c>
      <c r="I30" s="60" t="s">
        <v>197</v>
      </c>
      <c r="J30" s="60"/>
      <c r="K30" s="60"/>
      <c r="L30" s="60"/>
      <c r="M30" s="60"/>
    </row>
    <row r="31" spans="1:13" ht="30" customHeight="1" x14ac:dyDescent="0.25">
      <c r="A31" s="19">
        <f t="shared" si="5"/>
        <v>8</v>
      </c>
      <c r="B31" s="19">
        <v>8</v>
      </c>
      <c r="C31" s="19" t="s">
        <v>198</v>
      </c>
      <c r="D31" s="19" t="s">
        <v>199</v>
      </c>
      <c r="E31" s="32" t="s">
        <v>200</v>
      </c>
      <c r="F31" s="20" t="s">
        <v>201</v>
      </c>
      <c r="G31" s="20" t="s">
        <v>56</v>
      </c>
      <c r="I31" s="60" t="s">
        <v>202</v>
      </c>
      <c r="J31" s="60"/>
      <c r="K31" s="60"/>
      <c r="L31" s="60"/>
      <c r="M31" s="60"/>
    </row>
    <row r="32" spans="1:13" ht="30" customHeight="1" x14ac:dyDescent="0.25">
      <c r="A32" s="19">
        <f t="shared" si="5"/>
        <v>9</v>
      </c>
      <c r="B32" s="19">
        <v>8</v>
      </c>
      <c r="C32" s="19" t="s">
        <v>212</v>
      </c>
      <c r="D32" s="19" t="s">
        <v>213</v>
      </c>
      <c r="E32" s="32" t="s">
        <v>215</v>
      </c>
      <c r="F32" s="20" t="s">
        <v>214</v>
      </c>
      <c r="G32" s="20" t="s">
        <v>56</v>
      </c>
      <c r="I32" s="60" t="s">
        <v>202</v>
      </c>
      <c r="J32" s="60"/>
      <c r="K32" s="60"/>
      <c r="L32" s="60"/>
      <c r="M32" s="60"/>
    </row>
    <row r="33" spans="1:13" ht="30" customHeight="1" x14ac:dyDescent="0.25">
      <c r="A33" s="19">
        <f t="shared" si="5"/>
        <v>10</v>
      </c>
      <c r="B33" s="19">
        <v>5</v>
      </c>
      <c r="C33" s="19" t="s">
        <v>205</v>
      </c>
      <c r="D33" s="19" t="s">
        <v>206</v>
      </c>
      <c r="E33" s="32" t="s">
        <v>207</v>
      </c>
      <c r="F33" s="20" t="s">
        <v>204</v>
      </c>
      <c r="G33" s="20" t="s">
        <v>56</v>
      </c>
      <c r="I33" s="60" t="s">
        <v>172</v>
      </c>
      <c r="J33" s="60"/>
      <c r="K33" s="60"/>
      <c r="L33" s="60"/>
      <c r="M33" s="60"/>
    </row>
    <row r="34" spans="1:13" ht="30" customHeight="1" x14ac:dyDescent="0.25">
      <c r="A34" s="12"/>
      <c r="B34" s="12"/>
      <c r="C34" s="12"/>
      <c r="D34" s="12"/>
      <c r="E34" s="36"/>
      <c r="F34" s="13"/>
      <c r="G34" s="13"/>
    </row>
    <row r="35" spans="1:13" ht="30" customHeight="1" x14ac:dyDescent="0.25">
      <c r="A35" s="57" t="s">
        <v>235</v>
      </c>
      <c r="B35" s="57"/>
      <c r="C35" s="57"/>
      <c r="D35" s="57"/>
      <c r="E35" s="57"/>
      <c r="F35" s="57"/>
      <c r="G35" s="57"/>
    </row>
    <row r="36" spans="1:13" ht="30" customHeight="1" x14ac:dyDescent="0.25">
      <c r="A36" s="57"/>
      <c r="B36" s="57"/>
      <c r="C36" s="57"/>
      <c r="D36" s="57"/>
      <c r="E36" s="57"/>
      <c r="F36" s="57"/>
      <c r="G36" s="57"/>
    </row>
    <row r="37" spans="1:13" ht="50.1" customHeight="1" x14ac:dyDescent="0.25">
      <c r="A37" s="19">
        <v>1</v>
      </c>
      <c r="B37" s="19" t="s">
        <v>142</v>
      </c>
      <c r="C37" s="19" t="s">
        <v>143</v>
      </c>
      <c r="D37" s="19" t="s">
        <v>54</v>
      </c>
      <c r="E37" s="32" t="s">
        <v>165</v>
      </c>
      <c r="F37" s="32" t="s">
        <v>144</v>
      </c>
      <c r="G37" s="20" t="s">
        <v>56</v>
      </c>
      <c r="I37" s="60" t="s">
        <v>170</v>
      </c>
      <c r="J37" s="60"/>
      <c r="K37" s="60"/>
      <c r="L37" s="60"/>
      <c r="M37" s="60"/>
    </row>
    <row r="38" spans="1:13" ht="50.1" customHeight="1" x14ac:dyDescent="0.25">
      <c r="A38" s="19">
        <f t="shared" ref="A38:A46" si="6">1+A37</f>
        <v>2</v>
      </c>
      <c r="B38" s="19">
        <v>1</v>
      </c>
      <c r="C38" s="19" t="s">
        <v>222</v>
      </c>
      <c r="D38" s="19" t="s">
        <v>137</v>
      </c>
      <c r="E38" s="32" t="s">
        <v>227</v>
      </c>
      <c r="F38" s="20" t="s">
        <v>224</v>
      </c>
      <c r="G38" s="20" t="s">
        <v>56</v>
      </c>
      <c r="I38" s="60" t="s">
        <v>170</v>
      </c>
      <c r="J38" s="60"/>
      <c r="K38" s="60"/>
      <c r="L38" s="60"/>
      <c r="M38" s="60"/>
    </row>
    <row r="39" spans="1:13" ht="50.1" customHeight="1" x14ac:dyDescent="0.25">
      <c r="A39" s="19">
        <f t="shared" si="6"/>
        <v>3</v>
      </c>
      <c r="B39" s="19">
        <v>1</v>
      </c>
      <c r="C39" s="19" t="s">
        <v>223</v>
      </c>
      <c r="D39" s="19" t="s">
        <v>137</v>
      </c>
      <c r="E39" s="32" t="s">
        <v>228</v>
      </c>
      <c r="F39" s="20" t="s">
        <v>225</v>
      </c>
      <c r="G39" s="20" t="s">
        <v>56</v>
      </c>
      <c r="I39" s="60" t="s">
        <v>170</v>
      </c>
      <c r="J39" s="60"/>
      <c r="K39" s="60"/>
      <c r="L39" s="60"/>
      <c r="M39" s="60"/>
    </row>
    <row r="40" spans="1:13" ht="30" customHeight="1" x14ac:dyDescent="0.25">
      <c r="A40" s="19">
        <f t="shared" si="6"/>
        <v>4</v>
      </c>
      <c r="B40" s="19"/>
      <c r="C40" s="19"/>
      <c r="D40" s="19"/>
      <c r="E40" s="32"/>
      <c r="F40" s="32"/>
      <c r="G40" s="20"/>
      <c r="I40" s="38"/>
      <c r="J40" s="38"/>
      <c r="K40" s="38"/>
      <c r="L40" s="38"/>
      <c r="M40" s="38"/>
    </row>
    <row r="41" spans="1:13" ht="30" customHeight="1" x14ac:dyDescent="0.25">
      <c r="A41" s="19">
        <f t="shared" si="6"/>
        <v>5</v>
      </c>
      <c r="B41" s="19" t="s">
        <v>142</v>
      </c>
      <c r="C41" s="19" t="s">
        <v>145</v>
      </c>
      <c r="D41" s="19" t="s">
        <v>54</v>
      </c>
      <c r="E41" s="32" t="s">
        <v>146</v>
      </c>
      <c r="F41" s="32" t="s">
        <v>147</v>
      </c>
      <c r="G41" s="20" t="s">
        <v>56</v>
      </c>
      <c r="I41" s="60" t="s">
        <v>169</v>
      </c>
      <c r="J41" s="60"/>
      <c r="K41" s="60"/>
      <c r="L41" s="60"/>
      <c r="M41" s="60"/>
    </row>
    <row r="42" spans="1:13" ht="30" customHeight="1" x14ac:dyDescent="0.25">
      <c r="A42" s="19">
        <f t="shared" si="6"/>
        <v>6</v>
      </c>
      <c r="B42" s="19">
        <v>1</v>
      </c>
      <c r="C42" s="19" t="s">
        <v>217</v>
      </c>
      <c r="D42" s="19" t="s">
        <v>137</v>
      </c>
      <c r="E42" s="32" t="s">
        <v>218</v>
      </c>
      <c r="F42" s="32" t="s">
        <v>216</v>
      </c>
      <c r="G42" s="20" t="s">
        <v>56</v>
      </c>
      <c r="I42" s="60" t="s">
        <v>169</v>
      </c>
      <c r="J42" s="60"/>
      <c r="K42" s="60"/>
      <c r="L42" s="60"/>
      <c r="M42" s="60"/>
    </row>
    <row r="43" spans="1:13" ht="30" customHeight="1" x14ac:dyDescent="0.25">
      <c r="A43" s="19">
        <f t="shared" si="6"/>
        <v>7</v>
      </c>
      <c r="B43" s="19">
        <v>1</v>
      </c>
      <c r="C43" s="19" t="s">
        <v>219</v>
      </c>
      <c r="D43" s="19" t="s">
        <v>137</v>
      </c>
      <c r="E43" s="32" t="s">
        <v>220</v>
      </c>
      <c r="F43" s="32" t="s">
        <v>221</v>
      </c>
      <c r="G43" s="20" t="s">
        <v>56</v>
      </c>
      <c r="I43" s="60" t="s">
        <v>169</v>
      </c>
      <c r="J43" s="60"/>
      <c r="K43" s="60"/>
      <c r="L43" s="60"/>
      <c r="M43" s="60"/>
    </row>
    <row r="44" spans="1:13" ht="30" customHeight="1" x14ac:dyDescent="0.25">
      <c r="A44" s="19">
        <f t="shared" si="6"/>
        <v>8</v>
      </c>
      <c r="B44" s="19"/>
      <c r="C44" s="19"/>
      <c r="D44" s="19"/>
      <c r="E44" s="32"/>
      <c r="F44" s="32"/>
      <c r="G44" s="20"/>
      <c r="I44" s="38"/>
      <c r="J44" s="38"/>
      <c r="K44" s="38"/>
      <c r="L44" s="38"/>
      <c r="M44" s="38"/>
    </row>
    <row r="45" spans="1:13" ht="30" customHeight="1" x14ac:dyDescent="0.25">
      <c r="A45" s="19">
        <f t="shared" si="6"/>
        <v>9</v>
      </c>
      <c r="B45" s="19" t="s">
        <v>142</v>
      </c>
      <c r="C45" s="7" t="s">
        <v>148</v>
      </c>
      <c r="D45" s="19" t="s">
        <v>54</v>
      </c>
      <c r="E45" s="32" t="s">
        <v>150</v>
      </c>
      <c r="F45" s="32" t="s">
        <v>149</v>
      </c>
      <c r="G45" s="20" t="s">
        <v>56</v>
      </c>
      <c r="I45" s="60" t="s">
        <v>171</v>
      </c>
      <c r="J45" s="60"/>
      <c r="K45" s="60"/>
      <c r="L45" s="60"/>
      <c r="M45" s="60"/>
    </row>
    <row r="46" spans="1:13" ht="30" customHeight="1" x14ac:dyDescent="0.25">
      <c r="A46" s="19">
        <f t="shared" si="6"/>
        <v>10</v>
      </c>
      <c r="B46" s="19">
        <v>1</v>
      </c>
      <c r="C46" s="19" t="s">
        <v>230</v>
      </c>
      <c r="D46" s="19" t="s">
        <v>137</v>
      </c>
      <c r="E46" s="32" t="s">
        <v>231</v>
      </c>
      <c r="F46" s="20" t="s">
        <v>232</v>
      </c>
      <c r="G46" s="20" t="s">
        <v>56</v>
      </c>
      <c r="I46" s="60" t="s">
        <v>171</v>
      </c>
      <c r="J46" s="60"/>
      <c r="K46" s="60"/>
      <c r="L46" s="60"/>
      <c r="M46" s="60"/>
    </row>
    <row r="47" spans="1:13" ht="30" customHeight="1" x14ac:dyDescent="0.25">
      <c r="A47" s="19">
        <f>1+A46</f>
        <v>11</v>
      </c>
      <c r="B47" s="19">
        <v>1</v>
      </c>
      <c r="C47" s="19" t="s">
        <v>226</v>
      </c>
      <c r="D47" s="19" t="s">
        <v>137</v>
      </c>
      <c r="E47" s="32" t="s">
        <v>229</v>
      </c>
      <c r="F47" s="20" t="s">
        <v>233</v>
      </c>
      <c r="G47" s="20" t="s">
        <v>56</v>
      </c>
      <c r="I47" s="60" t="s">
        <v>171</v>
      </c>
      <c r="J47" s="60"/>
      <c r="K47" s="60"/>
      <c r="L47" s="60"/>
      <c r="M47" s="60"/>
    </row>
    <row r="48" spans="1:13" ht="30" customHeight="1" x14ac:dyDescent="0.25">
      <c r="A48" s="12"/>
      <c r="B48" s="12"/>
      <c r="C48" s="12"/>
      <c r="D48" s="12"/>
      <c r="E48" s="36"/>
      <c r="F48" s="13"/>
      <c r="G48" s="13"/>
      <c r="I48" s="60"/>
      <c r="J48" s="60"/>
      <c r="K48" s="60"/>
      <c r="L48" s="60"/>
      <c r="M48" s="60"/>
    </row>
    <row r="49" spans="1:13" ht="30" customHeight="1" x14ac:dyDescent="0.25">
      <c r="A49" s="57" t="s">
        <v>234</v>
      </c>
      <c r="B49" s="57"/>
      <c r="C49" s="57"/>
      <c r="D49" s="57"/>
      <c r="E49" s="57"/>
      <c r="F49" s="57"/>
      <c r="G49" s="57"/>
      <c r="I49" s="60"/>
      <c r="J49" s="60"/>
      <c r="K49" s="60"/>
      <c r="L49" s="60"/>
      <c r="M49" s="60"/>
    </row>
    <row r="50" spans="1:13" ht="30" customHeight="1" x14ac:dyDescent="0.25">
      <c r="A50" s="57"/>
      <c r="B50" s="57"/>
      <c r="C50" s="57"/>
      <c r="D50" s="57"/>
      <c r="E50" s="57"/>
      <c r="F50" s="57"/>
      <c r="G50" s="57"/>
      <c r="I50" s="60"/>
      <c r="J50" s="60"/>
      <c r="K50" s="60"/>
      <c r="L50" s="60"/>
      <c r="M50" s="60"/>
    </row>
    <row r="51" spans="1:13" ht="30" customHeight="1" x14ac:dyDescent="0.25">
      <c r="A51" s="19">
        <v>1</v>
      </c>
      <c r="B51" s="19">
        <v>1</v>
      </c>
      <c r="C51" s="7" t="s">
        <v>243</v>
      </c>
      <c r="D51" s="19" t="s">
        <v>137</v>
      </c>
      <c r="E51" s="32" t="s">
        <v>244</v>
      </c>
      <c r="F51" s="20" t="s">
        <v>245</v>
      </c>
      <c r="G51" s="20" t="s">
        <v>56</v>
      </c>
    </row>
    <row r="52" spans="1:13" ht="30" x14ac:dyDescent="0.25">
      <c r="A52" s="19">
        <f t="shared" ref="A52:A53" si="7">1+A51</f>
        <v>2</v>
      </c>
      <c r="B52" s="19" t="s">
        <v>236</v>
      </c>
      <c r="C52" s="19" t="s">
        <v>237</v>
      </c>
      <c r="D52" s="19" t="s">
        <v>54</v>
      </c>
      <c r="E52" s="32" t="s">
        <v>238</v>
      </c>
      <c r="F52" s="32" t="s">
        <v>239</v>
      </c>
      <c r="G52" s="20" t="s">
        <v>56</v>
      </c>
    </row>
    <row r="53" spans="1:13" ht="30" x14ac:dyDescent="0.25">
      <c r="A53" s="19">
        <f t="shared" si="7"/>
        <v>3</v>
      </c>
      <c r="B53" s="19" t="s">
        <v>236</v>
      </c>
      <c r="C53" s="19" t="s">
        <v>240</v>
      </c>
      <c r="D53" s="19" t="s">
        <v>54</v>
      </c>
      <c r="E53" s="32" t="s">
        <v>241</v>
      </c>
      <c r="F53" s="32" t="s">
        <v>242</v>
      </c>
      <c r="G53" s="20" t="s">
        <v>56</v>
      </c>
    </row>
    <row r="54" spans="1:13" ht="30" customHeight="1" x14ac:dyDescent="0.25">
      <c r="A54" s="19">
        <f t="shared" ref="A54:A57" si="8">1+A53</f>
        <v>4</v>
      </c>
      <c r="B54" s="19"/>
      <c r="C54" s="19"/>
      <c r="D54" s="7"/>
      <c r="E54" s="32"/>
      <c r="F54" s="32"/>
      <c r="G54" s="20"/>
    </row>
    <row r="55" spans="1:13" ht="30" customHeight="1" x14ac:dyDescent="0.25">
      <c r="A55" s="19">
        <f t="shared" si="8"/>
        <v>5</v>
      </c>
      <c r="B55" s="19">
        <v>1</v>
      </c>
      <c r="C55" s="19" t="s">
        <v>248</v>
      </c>
      <c r="D55" s="7" t="s">
        <v>247</v>
      </c>
      <c r="E55" s="32" t="s">
        <v>249</v>
      </c>
      <c r="F55" s="32" t="s">
        <v>246</v>
      </c>
      <c r="G55" s="20" t="s">
        <v>56</v>
      </c>
    </row>
    <row r="56" spans="1:13" ht="30" customHeight="1" x14ac:dyDescent="0.25">
      <c r="A56" s="19">
        <f t="shared" si="8"/>
        <v>6</v>
      </c>
      <c r="B56" s="19">
        <v>1</v>
      </c>
      <c r="C56" s="19" t="s">
        <v>253</v>
      </c>
      <c r="D56" s="7" t="s">
        <v>252</v>
      </c>
      <c r="E56" s="32" t="s">
        <v>251</v>
      </c>
      <c r="F56" s="32" t="s">
        <v>250</v>
      </c>
      <c r="G56" s="20" t="s">
        <v>56</v>
      </c>
    </row>
    <row r="57" spans="1:13" ht="30" customHeight="1" x14ac:dyDescent="0.25">
      <c r="A57" s="19">
        <f t="shared" si="8"/>
        <v>7</v>
      </c>
      <c r="B57" s="19"/>
      <c r="C57" s="19"/>
      <c r="D57" s="19"/>
      <c r="E57" s="32"/>
      <c r="F57" s="32"/>
      <c r="G57" s="20"/>
    </row>
    <row r="58" spans="1:13" ht="30" customHeight="1" x14ac:dyDescent="0.25">
      <c r="A58" s="19">
        <f>1+A57</f>
        <v>8</v>
      </c>
      <c r="B58" s="19">
        <v>1</v>
      </c>
      <c r="C58" s="19" t="s">
        <v>151</v>
      </c>
      <c r="D58" s="19" t="s">
        <v>141</v>
      </c>
      <c r="E58" s="32" t="s">
        <v>152</v>
      </c>
      <c r="F58" s="20" t="s">
        <v>153</v>
      </c>
      <c r="G58" s="20" t="s">
        <v>56</v>
      </c>
    </row>
  </sheetData>
  <mergeCells count="37">
    <mergeCell ref="I33:M33"/>
    <mergeCell ref="I30:M30"/>
    <mergeCell ref="I32:M32"/>
    <mergeCell ref="I38:M38"/>
    <mergeCell ref="I39:M39"/>
    <mergeCell ref="I25:M25"/>
    <mergeCell ref="A14:G15"/>
    <mergeCell ref="I49:M49"/>
    <mergeCell ref="I50:M50"/>
    <mergeCell ref="I45:M45"/>
    <mergeCell ref="I17:M17"/>
    <mergeCell ref="I16:M16"/>
    <mergeCell ref="I46:M46"/>
    <mergeCell ref="I42:M42"/>
    <mergeCell ref="I43:M43"/>
    <mergeCell ref="I19:M19"/>
    <mergeCell ref="I26:M26"/>
    <mergeCell ref="I20:M20"/>
    <mergeCell ref="I27:M27"/>
    <mergeCell ref="I29:M29"/>
    <mergeCell ref="I31:M31"/>
    <mergeCell ref="A35:G36"/>
    <mergeCell ref="A49:G50"/>
    <mergeCell ref="Q1:R1"/>
    <mergeCell ref="I47:M47"/>
    <mergeCell ref="I37:M37"/>
    <mergeCell ref="I41:M41"/>
    <mergeCell ref="I48:M48"/>
    <mergeCell ref="A1:G2"/>
    <mergeCell ref="J1:J2"/>
    <mergeCell ref="K1:K2"/>
    <mergeCell ref="L1:L2"/>
    <mergeCell ref="M1:N1"/>
    <mergeCell ref="O1:P1"/>
    <mergeCell ref="A22:G23"/>
    <mergeCell ref="I24:M24"/>
    <mergeCell ref="I18:M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L21" sqref="L21"/>
    </sheetView>
  </sheetViews>
  <sheetFormatPr defaultRowHeight="15" x14ac:dyDescent="0.25"/>
  <cols>
    <col min="1" max="1" width="5.7109375" style="1" customWidth="1"/>
    <col min="2" max="2" width="19.7109375" style="1" customWidth="1"/>
    <col min="3" max="3" width="0.5703125" style="2" customWidth="1"/>
    <col min="4" max="4" width="15.7109375" style="2" customWidth="1"/>
    <col min="5" max="5" width="0.5703125" style="2" customWidth="1"/>
    <col min="6" max="7" width="14.7109375" style="2" customWidth="1"/>
    <col min="8" max="8" width="32.7109375" style="2" customWidth="1"/>
    <col min="9" max="16384" width="9.140625" style="1"/>
  </cols>
  <sheetData>
    <row r="1" spans="1:8" s="2" customFormat="1" ht="39.950000000000003" customHeight="1" x14ac:dyDescent="0.25">
      <c r="A1" s="18"/>
      <c r="B1" s="18" t="s">
        <v>3</v>
      </c>
      <c r="C1" s="18"/>
      <c r="D1" s="23" t="s">
        <v>275</v>
      </c>
      <c r="E1" s="18"/>
      <c r="F1" s="23" t="s">
        <v>274</v>
      </c>
      <c r="G1" s="54" t="s">
        <v>278</v>
      </c>
      <c r="H1" s="18"/>
    </row>
    <row r="2" spans="1:8" ht="30" customHeight="1" x14ac:dyDescent="0.25">
      <c r="A2" s="64" t="s">
        <v>17</v>
      </c>
      <c r="B2" s="18" t="s">
        <v>99</v>
      </c>
      <c r="C2" s="10"/>
      <c r="D2" s="65" t="s">
        <v>36</v>
      </c>
      <c r="E2" s="65"/>
      <c r="F2" s="65" t="s">
        <v>36</v>
      </c>
      <c r="G2" s="54" t="s">
        <v>279</v>
      </c>
      <c r="H2" s="18" t="s">
        <v>131</v>
      </c>
    </row>
    <row r="3" spans="1:8" x14ac:dyDescent="0.25">
      <c r="A3" s="64"/>
      <c r="B3" s="66" t="s">
        <v>102</v>
      </c>
      <c r="C3" s="10"/>
      <c r="D3" s="65"/>
      <c r="E3" s="65"/>
      <c r="F3" s="65"/>
      <c r="G3" s="66" t="s">
        <v>280</v>
      </c>
      <c r="H3" s="18"/>
    </row>
    <row r="4" spans="1:8" x14ac:dyDescent="0.25">
      <c r="A4" s="64"/>
      <c r="B4" s="67"/>
      <c r="C4" s="10"/>
      <c r="D4" s="18" t="s">
        <v>133</v>
      </c>
      <c r="E4" s="18"/>
      <c r="F4" s="18" t="s">
        <v>134</v>
      </c>
      <c r="G4" s="67"/>
      <c r="H4" s="18"/>
    </row>
    <row r="5" spans="1:8" ht="3" customHeight="1" x14ac:dyDescent="0.25">
      <c r="A5" s="18"/>
      <c r="B5" s="18"/>
      <c r="C5" s="10"/>
      <c r="D5" s="10"/>
      <c r="E5" s="10"/>
      <c r="F5" s="10"/>
      <c r="G5" s="55"/>
      <c r="H5" s="10"/>
    </row>
    <row r="6" spans="1:8" ht="15" customHeight="1" x14ac:dyDescent="0.25">
      <c r="A6" s="18">
        <v>1</v>
      </c>
      <c r="B6" s="18" t="s">
        <v>49</v>
      </c>
      <c r="C6" s="10"/>
      <c r="D6" s="24"/>
      <c r="E6" s="10"/>
      <c r="F6" s="10" t="s">
        <v>34</v>
      </c>
      <c r="G6" s="55">
        <v>2</v>
      </c>
      <c r="H6" s="11" t="s">
        <v>64</v>
      </c>
    </row>
    <row r="7" spans="1:8" x14ac:dyDescent="0.25">
      <c r="A7" s="18">
        <f>1+A6</f>
        <v>2</v>
      </c>
      <c r="B7" s="18" t="s">
        <v>37</v>
      </c>
      <c r="C7" s="10"/>
      <c r="D7" s="24"/>
      <c r="E7" s="10"/>
      <c r="F7" s="10" t="s">
        <v>26</v>
      </c>
      <c r="G7" s="55">
        <v>15</v>
      </c>
      <c r="H7" s="11" t="s">
        <v>48</v>
      </c>
    </row>
    <row r="8" spans="1:8" x14ac:dyDescent="0.25">
      <c r="A8" s="25">
        <f t="shared" ref="A8:A36" si="0">1+A7</f>
        <v>3</v>
      </c>
      <c r="B8" s="25" t="s">
        <v>100</v>
      </c>
      <c r="C8" s="24"/>
      <c r="D8" s="24"/>
      <c r="E8" s="24"/>
      <c r="F8" s="24"/>
      <c r="G8" s="24"/>
      <c r="H8" s="26" t="s">
        <v>112</v>
      </c>
    </row>
    <row r="9" spans="1:8" x14ac:dyDescent="0.25">
      <c r="A9" s="18">
        <f t="shared" si="0"/>
        <v>4</v>
      </c>
      <c r="B9" s="18" t="s">
        <v>65</v>
      </c>
      <c r="C9" s="10"/>
      <c r="D9" s="24"/>
      <c r="E9" s="10"/>
      <c r="F9" s="55" t="s">
        <v>34</v>
      </c>
      <c r="G9" s="55">
        <v>5</v>
      </c>
      <c r="H9" s="11" t="s">
        <v>113</v>
      </c>
    </row>
    <row r="10" spans="1:8" x14ac:dyDescent="0.25">
      <c r="A10" s="18">
        <f t="shared" si="0"/>
        <v>5</v>
      </c>
      <c r="B10" s="18" t="s">
        <v>66</v>
      </c>
      <c r="C10" s="10"/>
      <c r="D10" s="24"/>
      <c r="E10" s="10"/>
      <c r="F10" s="55" t="s">
        <v>26</v>
      </c>
      <c r="G10" s="55">
        <v>18</v>
      </c>
      <c r="H10" s="11" t="s">
        <v>114</v>
      </c>
    </row>
    <row r="11" spans="1:8" x14ac:dyDescent="0.25">
      <c r="A11" s="18">
        <f t="shared" si="0"/>
        <v>6</v>
      </c>
      <c r="B11" s="18" t="s">
        <v>79</v>
      </c>
      <c r="C11" s="10"/>
      <c r="D11" s="24"/>
      <c r="E11" s="10"/>
      <c r="F11" s="55" t="s">
        <v>34</v>
      </c>
      <c r="G11" s="55">
        <v>10</v>
      </c>
      <c r="H11" s="11" t="s">
        <v>115</v>
      </c>
    </row>
    <row r="12" spans="1:8" ht="15" customHeight="1" x14ac:dyDescent="0.25">
      <c r="A12" s="18">
        <f t="shared" si="0"/>
        <v>7</v>
      </c>
      <c r="B12" s="18" t="s">
        <v>73</v>
      </c>
      <c r="C12" s="10"/>
      <c r="D12" s="27"/>
      <c r="E12" s="28"/>
      <c r="F12" s="55" t="s">
        <v>26</v>
      </c>
      <c r="G12" s="55">
        <v>23</v>
      </c>
      <c r="H12" s="11" t="s">
        <v>116</v>
      </c>
    </row>
    <row r="13" spans="1:8" s="2" customFormat="1" ht="15" customHeight="1" x14ac:dyDescent="0.25">
      <c r="A13" s="25">
        <f t="shared" si="0"/>
        <v>8</v>
      </c>
      <c r="B13" s="25" t="s">
        <v>101</v>
      </c>
      <c r="C13" s="24"/>
      <c r="D13" s="24"/>
      <c r="E13" s="24"/>
      <c r="F13" s="24"/>
      <c r="G13" s="24"/>
      <c r="H13" s="26" t="s">
        <v>112</v>
      </c>
    </row>
    <row r="14" spans="1:8" ht="30" customHeight="1" x14ac:dyDescent="0.25">
      <c r="A14" s="18">
        <f t="shared" si="0"/>
        <v>9</v>
      </c>
      <c r="B14" s="18" t="s">
        <v>76</v>
      </c>
      <c r="C14" s="10"/>
      <c r="D14" s="55" t="s">
        <v>28</v>
      </c>
      <c r="E14" s="10"/>
      <c r="F14" s="24"/>
      <c r="G14" s="40" t="s">
        <v>285</v>
      </c>
      <c r="H14" s="11" t="s">
        <v>117</v>
      </c>
    </row>
    <row r="15" spans="1:8" ht="30" customHeight="1" x14ac:dyDescent="0.25">
      <c r="A15" s="18">
        <f t="shared" si="0"/>
        <v>10</v>
      </c>
      <c r="B15" s="18" t="s">
        <v>67</v>
      </c>
      <c r="C15" s="10"/>
      <c r="D15" s="55" t="s">
        <v>26</v>
      </c>
      <c r="E15" s="10"/>
      <c r="F15" s="24"/>
      <c r="G15" s="40" t="s">
        <v>282</v>
      </c>
      <c r="H15" s="11" t="s">
        <v>118</v>
      </c>
    </row>
    <row r="16" spans="1:8" ht="15" customHeight="1" x14ac:dyDescent="0.25">
      <c r="A16" s="18">
        <f t="shared" si="0"/>
        <v>11</v>
      </c>
      <c r="B16" s="18" t="s">
        <v>80</v>
      </c>
      <c r="C16" s="10"/>
      <c r="D16" s="55" t="s">
        <v>28</v>
      </c>
      <c r="E16" s="10"/>
      <c r="F16" s="24"/>
      <c r="G16" s="40" t="s">
        <v>289</v>
      </c>
      <c r="H16" s="11" t="s">
        <v>119</v>
      </c>
    </row>
    <row r="17" spans="1:8" ht="15" customHeight="1" x14ac:dyDescent="0.25">
      <c r="A17" s="18">
        <f t="shared" si="0"/>
        <v>12</v>
      </c>
      <c r="B17" s="18" t="s">
        <v>72</v>
      </c>
      <c r="C17" s="10"/>
      <c r="D17" s="55" t="s">
        <v>26</v>
      </c>
      <c r="E17" s="10"/>
      <c r="F17" s="24"/>
      <c r="G17" s="40" t="s">
        <v>281</v>
      </c>
      <c r="H17" s="11" t="s">
        <v>120</v>
      </c>
    </row>
    <row r="18" spans="1:8" ht="15" customHeight="1" x14ac:dyDescent="0.25">
      <c r="A18" s="25">
        <f t="shared" si="0"/>
        <v>13</v>
      </c>
      <c r="B18" s="25" t="s">
        <v>103</v>
      </c>
      <c r="C18" s="24"/>
      <c r="D18" s="24"/>
      <c r="E18" s="24"/>
      <c r="F18" s="24"/>
      <c r="G18" s="24"/>
      <c r="H18" s="26" t="s">
        <v>112</v>
      </c>
    </row>
    <row r="19" spans="1:8" s="2" customFormat="1" ht="15" customHeight="1" x14ac:dyDescent="0.25">
      <c r="A19" s="25">
        <f t="shared" si="0"/>
        <v>14</v>
      </c>
      <c r="B19" s="25" t="s">
        <v>104</v>
      </c>
      <c r="C19" s="24"/>
      <c r="D19" s="24"/>
      <c r="E19" s="24"/>
      <c r="F19" s="24"/>
      <c r="G19" s="24"/>
      <c r="H19" s="26" t="s">
        <v>112</v>
      </c>
    </row>
    <row r="20" spans="1:8" ht="30" customHeight="1" x14ac:dyDescent="0.25">
      <c r="A20" s="18">
        <f t="shared" si="0"/>
        <v>15</v>
      </c>
      <c r="B20" s="18" t="s">
        <v>44</v>
      </c>
      <c r="C20" s="10"/>
      <c r="D20" s="56" t="s">
        <v>276</v>
      </c>
      <c r="E20" s="10"/>
      <c r="F20" s="24"/>
      <c r="G20" s="40" t="s">
        <v>284</v>
      </c>
      <c r="H20" s="11" t="s">
        <v>121</v>
      </c>
    </row>
    <row r="21" spans="1:8" ht="50.1" customHeight="1" x14ac:dyDescent="0.25">
      <c r="A21" s="18">
        <f t="shared" si="0"/>
        <v>16</v>
      </c>
      <c r="B21" s="18" t="s">
        <v>105</v>
      </c>
      <c r="C21" s="10"/>
      <c r="D21" s="10" t="s">
        <v>132</v>
      </c>
      <c r="E21" s="10"/>
      <c r="F21" s="24"/>
      <c r="G21" s="40">
        <v>13</v>
      </c>
      <c r="H21" s="29" t="s">
        <v>135</v>
      </c>
    </row>
    <row r="22" spans="1:8" ht="30" customHeight="1" x14ac:dyDescent="0.25">
      <c r="A22" s="18">
        <f t="shared" si="0"/>
        <v>17</v>
      </c>
      <c r="B22" s="18" t="s">
        <v>43</v>
      </c>
      <c r="C22" s="10"/>
      <c r="D22" s="56" t="s">
        <v>277</v>
      </c>
      <c r="E22" s="10"/>
      <c r="F22" s="24"/>
      <c r="G22" s="40" t="s">
        <v>283</v>
      </c>
      <c r="H22" s="11" t="s">
        <v>122</v>
      </c>
    </row>
    <row r="23" spans="1:8" ht="15" customHeight="1" x14ac:dyDescent="0.25">
      <c r="A23" s="25">
        <f t="shared" si="0"/>
        <v>18</v>
      </c>
      <c r="B23" s="25" t="s">
        <v>106</v>
      </c>
      <c r="C23" s="24"/>
      <c r="D23" s="24"/>
      <c r="E23" s="24"/>
      <c r="F23" s="24"/>
      <c r="G23" s="24"/>
      <c r="H23" s="26" t="s">
        <v>112</v>
      </c>
    </row>
    <row r="24" spans="1:8" ht="15" customHeight="1" x14ac:dyDescent="0.25">
      <c r="A24" s="25">
        <f t="shared" si="0"/>
        <v>19</v>
      </c>
      <c r="B24" s="25" t="s">
        <v>107</v>
      </c>
      <c r="C24" s="24"/>
      <c r="D24" s="24"/>
      <c r="E24" s="24"/>
      <c r="F24" s="24"/>
      <c r="G24" s="24"/>
      <c r="H24" s="26" t="s">
        <v>112</v>
      </c>
    </row>
    <row r="25" spans="1:8" s="2" customFormat="1" ht="15" customHeight="1" x14ac:dyDescent="0.25">
      <c r="A25" s="18">
        <f t="shared" si="0"/>
        <v>20</v>
      </c>
      <c r="B25" s="18" t="s">
        <v>69</v>
      </c>
      <c r="C25" s="10"/>
      <c r="D25" s="55" t="s">
        <v>277</v>
      </c>
      <c r="E25" s="10"/>
      <c r="F25" s="24"/>
      <c r="G25" s="40" t="s">
        <v>286</v>
      </c>
      <c r="H25" s="11" t="s">
        <v>124</v>
      </c>
    </row>
    <row r="26" spans="1:8" s="2" customFormat="1" ht="15" customHeight="1" x14ac:dyDescent="0.25">
      <c r="A26" s="18">
        <f t="shared" si="0"/>
        <v>21</v>
      </c>
      <c r="B26" s="18" t="s">
        <v>75</v>
      </c>
      <c r="C26" s="10"/>
      <c r="D26" s="56" t="s">
        <v>276</v>
      </c>
      <c r="E26" s="10"/>
      <c r="F26" s="24"/>
      <c r="G26" s="40" t="s">
        <v>287</v>
      </c>
      <c r="H26" s="11" t="s">
        <v>123</v>
      </c>
    </row>
    <row r="27" spans="1:8" ht="15" customHeight="1" x14ac:dyDescent="0.25">
      <c r="A27" s="18">
        <f t="shared" si="0"/>
        <v>22</v>
      </c>
      <c r="B27" s="18" t="s">
        <v>71</v>
      </c>
      <c r="C27" s="10"/>
      <c r="D27" s="10" t="s">
        <v>26</v>
      </c>
      <c r="E27" s="10"/>
      <c r="F27" s="24"/>
      <c r="G27" s="40" t="s">
        <v>288</v>
      </c>
      <c r="H27" s="11" t="s">
        <v>127</v>
      </c>
    </row>
    <row r="28" spans="1:8" ht="15" customHeight="1" x14ac:dyDescent="0.25">
      <c r="A28" s="18">
        <f t="shared" si="0"/>
        <v>23</v>
      </c>
      <c r="B28" s="18" t="s">
        <v>77</v>
      </c>
      <c r="C28" s="10"/>
      <c r="D28" s="10" t="s">
        <v>28</v>
      </c>
      <c r="E28" s="10"/>
      <c r="F28" s="24"/>
      <c r="G28" s="40" t="s">
        <v>290</v>
      </c>
      <c r="H28" s="11" t="s">
        <v>128</v>
      </c>
    </row>
    <row r="29" spans="1:8" ht="15" customHeight="1" x14ac:dyDescent="0.25">
      <c r="A29" s="25">
        <f t="shared" si="0"/>
        <v>24</v>
      </c>
      <c r="B29" s="25" t="s">
        <v>108</v>
      </c>
      <c r="C29" s="24"/>
      <c r="D29" s="24"/>
      <c r="E29" s="24"/>
      <c r="F29" s="24"/>
      <c r="G29" s="24"/>
      <c r="H29" s="26" t="s">
        <v>112</v>
      </c>
    </row>
    <row r="30" spans="1:8" s="2" customFormat="1" ht="15" customHeight="1" x14ac:dyDescent="0.25">
      <c r="A30" s="18">
        <f t="shared" si="0"/>
        <v>25</v>
      </c>
      <c r="B30" s="18" t="s">
        <v>68</v>
      </c>
      <c r="C30" s="10"/>
      <c r="D30" s="24"/>
      <c r="E30" s="10"/>
      <c r="F30" s="55" t="s">
        <v>26</v>
      </c>
      <c r="G30" s="55">
        <v>20</v>
      </c>
      <c r="H30" s="11" t="s">
        <v>125</v>
      </c>
    </row>
    <row r="31" spans="1:8" ht="15" customHeight="1" x14ac:dyDescent="0.25">
      <c r="A31" s="18">
        <f t="shared" si="0"/>
        <v>26</v>
      </c>
      <c r="B31" s="18" t="s">
        <v>74</v>
      </c>
      <c r="C31" s="10"/>
      <c r="D31" s="24"/>
      <c r="E31" s="10"/>
      <c r="F31" s="55" t="s">
        <v>34</v>
      </c>
      <c r="G31" s="55">
        <v>7</v>
      </c>
      <c r="H31" s="11" t="s">
        <v>126</v>
      </c>
    </row>
    <row r="32" spans="1:8" ht="15" customHeight="1" x14ac:dyDescent="0.25">
      <c r="A32" s="18">
        <f t="shared" si="0"/>
        <v>27</v>
      </c>
      <c r="B32" s="18" t="s">
        <v>70</v>
      </c>
      <c r="C32" s="10"/>
      <c r="D32" s="24"/>
      <c r="E32" s="10"/>
      <c r="F32" s="55" t="s">
        <v>26</v>
      </c>
      <c r="G32" s="55">
        <v>25</v>
      </c>
      <c r="H32" s="11" t="s">
        <v>129</v>
      </c>
    </row>
    <row r="33" spans="1:8" ht="15" customHeight="1" x14ac:dyDescent="0.25">
      <c r="A33" s="18">
        <f t="shared" si="0"/>
        <v>28</v>
      </c>
      <c r="B33" s="18" t="s">
        <v>78</v>
      </c>
      <c r="C33" s="10"/>
      <c r="D33" s="24"/>
      <c r="E33" s="10"/>
      <c r="F33" s="55" t="s">
        <v>34</v>
      </c>
      <c r="G33" s="55">
        <v>12</v>
      </c>
      <c r="H33" s="11" t="s">
        <v>130</v>
      </c>
    </row>
    <row r="34" spans="1:8" s="2" customFormat="1" ht="15" customHeight="1" x14ac:dyDescent="0.25">
      <c r="A34" s="25">
        <f t="shared" si="0"/>
        <v>29</v>
      </c>
      <c r="B34" s="25" t="s">
        <v>109</v>
      </c>
      <c r="C34" s="24"/>
      <c r="D34" s="24"/>
      <c r="E34" s="24"/>
      <c r="F34" s="24"/>
      <c r="G34" s="24"/>
      <c r="H34" s="26" t="s">
        <v>112</v>
      </c>
    </row>
    <row r="35" spans="1:8" ht="15" customHeight="1" x14ac:dyDescent="0.25">
      <c r="A35" s="25">
        <f t="shared" si="0"/>
        <v>30</v>
      </c>
      <c r="B35" s="25" t="s">
        <v>110</v>
      </c>
      <c r="C35" s="24"/>
      <c r="D35" s="24"/>
      <c r="E35" s="24"/>
      <c r="F35" s="24"/>
      <c r="G35" s="24"/>
      <c r="H35" s="26" t="s">
        <v>112</v>
      </c>
    </row>
    <row r="36" spans="1:8" ht="15" customHeight="1" x14ac:dyDescent="0.25">
      <c r="A36" s="25">
        <f t="shared" si="0"/>
        <v>31</v>
      </c>
      <c r="B36" s="25" t="s">
        <v>111</v>
      </c>
      <c r="C36" s="24"/>
      <c r="D36" s="24"/>
      <c r="E36" s="24"/>
      <c r="F36" s="24"/>
      <c r="G36" s="24"/>
      <c r="H36" s="26" t="s">
        <v>112</v>
      </c>
    </row>
    <row r="37" spans="1:8" s="2" customFormat="1" ht="15" customHeight="1" x14ac:dyDescent="0.25">
      <c r="A37" s="10"/>
      <c r="B37" s="10"/>
      <c r="C37" s="10"/>
      <c r="D37" s="10"/>
      <c r="E37" s="10"/>
      <c r="F37" s="10"/>
      <c r="G37" s="55"/>
      <c r="H37" s="10"/>
    </row>
  </sheetData>
  <mergeCells count="6">
    <mergeCell ref="A2:A4"/>
    <mergeCell ref="G3:G4"/>
    <mergeCell ref="B3:B4"/>
    <mergeCell ref="D2:D3"/>
    <mergeCell ref="E2:E3"/>
    <mergeCell ref="F2:F3"/>
  </mergeCells>
  <printOptions horizontalCentered="1"/>
  <pageMargins left="0.45" right="0.4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L16" sqref="L16"/>
    </sheetView>
  </sheetViews>
  <sheetFormatPr defaultRowHeight="15" x14ac:dyDescent="0.25"/>
  <cols>
    <col min="1" max="1" width="5.7109375" style="2" customWidth="1"/>
    <col min="2" max="2" width="15.7109375" style="2" customWidth="1"/>
    <col min="3" max="3" width="0.5703125" style="2" customWidth="1"/>
    <col min="4" max="4" width="14.7109375" style="2" customWidth="1"/>
    <col min="5" max="5" width="0.5703125" style="2" customWidth="1"/>
    <col min="6" max="6" width="14.7109375" style="2" customWidth="1"/>
    <col min="7" max="7" width="15.7109375" style="2" customWidth="1"/>
    <col min="8" max="8" width="29.7109375" style="2" customWidth="1"/>
    <col min="9" max="9" width="6.7109375" style="2" customWidth="1"/>
    <col min="10" max="16384" width="9.140625" style="2"/>
  </cols>
  <sheetData>
    <row r="1" spans="1:11" ht="60" customHeight="1" thickBot="1" x14ac:dyDescent="0.3">
      <c r="A1" s="70" t="s">
        <v>267</v>
      </c>
      <c r="B1" s="71"/>
      <c r="C1" s="71"/>
      <c r="D1" s="71"/>
      <c r="E1" s="71"/>
      <c r="F1" s="71"/>
      <c r="G1" s="71"/>
      <c r="H1" s="71"/>
    </row>
    <row r="2" spans="1:11" ht="39.950000000000003" customHeight="1" thickBot="1" x14ac:dyDescent="0.3">
      <c r="A2" s="33"/>
      <c r="B2" s="34" t="s">
        <v>243</v>
      </c>
      <c r="C2" s="33"/>
      <c r="D2" s="34" t="s">
        <v>55</v>
      </c>
      <c r="E2" s="33"/>
      <c r="F2" s="34" t="s">
        <v>63</v>
      </c>
      <c r="G2" s="34" t="s">
        <v>265</v>
      </c>
      <c r="H2" s="33"/>
      <c r="J2" s="63" t="s">
        <v>243</v>
      </c>
      <c r="K2" s="63"/>
    </row>
    <row r="3" spans="1:11" ht="24.95" customHeight="1" x14ac:dyDescent="0.25">
      <c r="A3" s="64" t="s">
        <v>17</v>
      </c>
      <c r="B3" s="33" t="s">
        <v>254</v>
      </c>
      <c r="C3" s="35"/>
      <c r="D3" s="65" t="s">
        <v>36</v>
      </c>
      <c r="E3" s="65"/>
      <c r="F3" s="65" t="s">
        <v>36</v>
      </c>
      <c r="G3" s="34" t="s">
        <v>255</v>
      </c>
      <c r="H3" s="33" t="s">
        <v>131</v>
      </c>
    </row>
    <row r="4" spans="1:11" x14ac:dyDescent="0.25">
      <c r="A4" s="64"/>
      <c r="B4" s="66" t="s">
        <v>102</v>
      </c>
      <c r="C4" s="35"/>
      <c r="D4" s="65"/>
      <c r="E4" s="65"/>
      <c r="F4" s="65"/>
      <c r="G4" s="66" t="s">
        <v>102</v>
      </c>
      <c r="H4" s="33"/>
    </row>
    <row r="5" spans="1:11" x14ac:dyDescent="0.25">
      <c r="A5" s="64"/>
      <c r="B5" s="67"/>
      <c r="C5" s="35"/>
      <c r="D5" s="33" t="s">
        <v>133</v>
      </c>
      <c r="E5" s="33"/>
      <c r="F5" s="33" t="s">
        <v>134</v>
      </c>
      <c r="G5" s="67"/>
      <c r="H5" s="33"/>
    </row>
    <row r="6" spans="1:11" ht="3" customHeight="1" x14ac:dyDescent="0.25">
      <c r="A6" s="33"/>
      <c r="B6" s="33"/>
      <c r="C6" s="35"/>
      <c r="D6" s="35"/>
      <c r="E6" s="35"/>
      <c r="F6" s="35"/>
      <c r="G6" s="35"/>
      <c r="H6" s="35"/>
    </row>
    <row r="7" spans="1:11" ht="18" customHeight="1" x14ac:dyDescent="0.25">
      <c r="A7" s="39">
        <v>1</v>
      </c>
      <c r="B7" s="39" t="s">
        <v>49</v>
      </c>
      <c r="C7" s="35"/>
      <c r="D7" s="2" t="s">
        <v>28</v>
      </c>
      <c r="E7" s="35"/>
      <c r="F7" s="45"/>
      <c r="G7" s="40">
        <v>1</v>
      </c>
      <c r="H7" s="68" t="s">
        <v>121</v>
      </c>
    </row>
    <row r="8" spans="1:11" ht="18" customHeight="1" x14ac:dyDescent="0.25">
      <c r="A8" s="39">
        <f>1+A7</f>
        <v>2</v>
      </c>
      <c r="B8" s="39" t="s">
        <v>66</v>
      </c>
      <c r="C8" s="35"/>
      <c r="D8" s="40" t="s">
        <v>259</v>
      </c>
      <c r="E8" s="35"/>
      <c r="F8" s="45"/>
      <c r="G8" s="40">
        <v>2</v>
      </c>
      <c r="H8" s="69"/>
    </row>
    <row r="9" spans="1:11" ht="18" customHeight="1" x14ac:dyDescent="0.25">
      <c r="A9" s="39">
        <f t="shared" ref="A9:A31" si="0">1+A8</f>
        <v>3</v>
      </c>
      <c r="B9" s="39" t="s">
        <v>80</v>
      </c>
      <c r="C9" s="40"/>
      <c r="D9" s="45"/>
      <c r="E9" s="40"/>
      <c r="F9" s="35" t="s">
        <v>83</v>
      </c>
      <c r="G9" s="40">
        <v>3</v>
      </c>
      <c r="H9" s="41" t="s">
        <v>64</v>
      </c>
    </row>
    <row r="10" spans="1:11" ht="18" customHeight="1" x14ac:dyDescent="0.25">
      <c r="A10" s="39">
        <f t="shared" si="0"/>
        <v>4</v>
      </c>
      <c r="B10" s="39" t="s">
        <v>37</v>
      </c>
      <c r="C10" s="40"/>
      <c r="D10" s="40" t="s">
        <v>26</v>
      </c>
      <c r="E10" s="40"/>
      <c r="F10" s="45"/>
      <c r="G10" s="40">
        <v>13</v>
      </c>
      <c r="H10" s="68" t="s">
        <v>122</v>
      </c>
    </row>
    <row r="11" spans="1:11" ht="18" customHeight="1" x14ac:dyDescent="0.25">
      <c r="A11" s="39">
        <f t="shared" si="0"/>
        <v>5</v>
      </c>
      <c r="B11" s="39" t="s">
        <v>79</v>
      </c>
      <c r="C11" s="40"/>
      <c r="D11" s="40" t="s">
        <v>260</v>
      </c>
      <c r="E11" s="40"/>
      <c r="F11" s="45"/>
      <c r="G11" s="40">
        <v>14</v>
      </c>
      <c r="H11" s="69"/>
    </row>
    <row r="12" spans="1:11" ht="18" customHeight="1" x14ac:dyDescent="0.25">
      <c r="A12" s="39">
        <f t="shared" si="0"/>
        <v>6</v>
      </c>
      <c r="B12" s="39" t="s">
        <v>72</v>
      </c>
      <c r="C12" s="40"/>
      <c r="D12" s="45"/>
      <c r="E12" s="40"/>
      <c r="F12" s="35" t="s">
        <v>82</v>
      </c>
      <c r="G12" s="40">
        <v>15</v>
      </c>
      <c r="H12" s="41" t="s">
        <v>48</v>
      </c>
    </row>
    <row r="13" spans="1:11" ht="18" customHeight="1" x14ac:dyDescent="0.25">
      <c r="A13" s="39">
        <f t="shared" si="0"/>
        <v>7</v>
      </c>
      <c r="B13" s="39" t="s">
        <v>65</v>
      </c>
      <c r="C13" s="40"/>
      <c r="D13" s="40" t="s">
        <v>29</v>
      </c>
      <c r="E13" s="40"/>
      <c r="F13" s="45"/>
      <c r="G13" s="40">
        <v>4</v>
      </c>
      <c r="H13" s="68" t="s">
        <v>117</v>
      </c>
    </row>
    <row r="14" spans="1:11" ht="18" customHeight="1" x14ac:dyDescent="0.25">
      <c r="A14" s="39">
        <f t="shared" si="0"/>
        <v>8</v>
      </c>
      <c r="B14" s="39" t="s">
        <v>67</v>
      </c>
      <c r="C14" s="40"/>
      <c r="D14" s="40" t="s">
        <v>257</v>
      </c>
      <c r="E14" s="40"/>
      <c r="F14" s="45"/>
      <c r="G14" s="40">
        <v>5</v>
      </c>
      <c r="H14" s="69"/>
    </row>
    <row r="15" spans="1:11" ht="18" customHeight="1" x14ac:dyDescent="0.25">
      <c r="A15" s="39">
        <f t="shared" si="0"/>
        <v>9</v>
      </c>
      <c r="B15" s="39" t="s">
        <v>256</v>
      </c>
      <c r="C15" s="40"/>
      <c r="D15" s="46"/>
      <c r="E15" s="40"/>
      <c r="F15" s="40" t="s">
        <v>261</v>
      </c>
      <c r="G15" s="40">
        <v>6</v>
      </c>
      <c r="H15" s="41" t="s">
        <v>113</v>
      </c>
    </row>
    <row r="16" spans="1:11" ht="18" customHeight="1" x14ac:dyDescent="0.25">
      <c r="A16" s="39">
        <f t="shared" si="0"/>
        <v>10</v>
      </c>
      <c r="B16" s="39" t="s">
        <v>100</v>
      </c>
      <c r="C16" s="40"/>
      <c r="D16" s="43" t="s">
        <v>27</v>
      </c>
      <c r="E16" s="40"/>
      <c r="F16" s="45"/>
      <c r="G16" s="40">
        <v>16</v>
      </c>
      <c r="H16" s="68" t="s">
        <v>118</v>
      </c>
    </row>
    <row r="17" spans="1:8" ht="18" customHeight="1" x14ac:dyDescent="0.25">
      <c r="A17" s="39">
        <f t="shared" si="0"/>
        <v>11</v>
      </c>
      <c r="B17" s="39" t="s">
        <v>101</v>
      </c>
      <c r="C17" s="40"/>
      <c r="D17" s="40" t="s">
        <v>33</v>
      </c>
      <c r="E17" s="40"/>
      <c r="F17" s="45"/>
      <c r="G17" s="40">
        <v>17</v>
      </c>
      <c r="H17" s="69"/>
    </row>
    <row r="18" spans="1:8" ht="18" customHeight="1" x14ac:dyDescent="0.25">
      <c r="A18" s="39">
        <f t="shared" si="0"/>
        <v>12</v>
      </c>
      <c r="B18" s="39" t="s">
        <v>105</v>
      </c>
      <c r="C18" s="40"/>
      <c r="D18" s="45"/>
      <c r="E18" s="40"/>
      <c r="F18" s="40" t="s">
        <v>87</v>
      </c>
      <c r="G18" s="40">
        <v>18</v>
      </c>
      <c r="H18" s="41" t="s">
        <v>114</v>
      </c>
    </row>
    <row r="19" spans="1:8" ht="18" customHeight="1" x14ac:dyDescent="0.25">
      <c r="A19" s="39">
        <f t="shared" si="0"/>
        <v>13</v>
      </c>
      <c r="B19" s="39" t="s">
        <v>73</v>
      </c>
      <c r="C19" s="40"/>
      <c r="D19" s="40" t="s">
        <v>35</v>
      </c>
      <c r="E19" s="40"/>
      <c r="F19" s="45"/>
      <c r="G19" s="40">
        <v>7</v>
      </c>
      <c r="H19" s="41" t="s">
        <v>123</v>
      </c>
    </row>
    <row r="20" spans="1:8" ht="18" customHeight="1" x14ac:dyDescent="0.25">
      <c r="A20" s="39">
        <f t="shared" si="0"/>
        <v>14</v>
      </c>
      <c r="B20" s="39" t="s">
        <v>107</v>
      </c>
      <c r="C20" s="40"/>
      <c r="D20" s="45"/>
      <c r="E20" s="40"/>
      <c r="F20" s="40" t="s">
        <v>262</v>
      </c>
      <c r="G20" s="40">
        <v>8</v>
      </c>
      <c r="H20" s="41" t="s">
        <v>126</v>
      </c>
    </row>
    <row r="21" spans="1:8" ht="18" customHeight="1" x14ac:dyDescent="0.25">
      <c r="A21" s="39">
        <f t="shared" si="0"/>
        <v>15</v>
      </c>
      <c r="B21" s="39" t="s">
        <v>103</v>
      </c>
      <c r="C21" s="40"/>
      <c r="D21" s="43" t="s">
        <v>258</v>
      </c>
      <c r="E21" s="40"/>
      <c r="F21" s="45"/>
      <c r="G21" s="40">
        <v>19</v>
      </c>
      <c r="H21" s="41" t="s">
        <v>124</v>
      </c>
    </row>
    <row r="22" spans="1:8" ht="18" customHeight="1" x14ac:dyDescent="0.25">
      <c r="A22" s="39">
        <f t="shared" si="0"/>
        <v>16</v>
      </c>
      <c r="B22" s="39" t="s">
        <v>104</v>
      </c>
      <c r="C22" s="40"/>
      <c r="D22" s="45"/>
      <c r="E22" s="40"/>
      <c r="F22" s="40" t="s">
        <v>90</v>
      </c>
      <c r="G22" s="40">
        <v>20</v>
      </c>
      <c r="H22" s="41" t="s">
        <v>125</v>
      </c>
    </row>
    <row r="23" spans="1:8" ht="18" customHeight="1" x14ac:dyDescent="0.25">
      <c r="A23" s="39">
        <f t="shared" si="0"/>
        <v>17</v>
      </c>
      <c r="B23" s="39" t="s">
        <v>266</v>
      </c>
      <c r="C23" s="40"/>
      <c r="D23" s="43" t="s">
        <v>34</v>
      </c>
      <c r="E23" s="40"/>
      <c r="F23" s="45"/>
      <c r="G23" s="40">
        <v>9</v>
      </c>
      <c r="H23" s="41" t="s">
        <v>119</v>
      </c>
    </row>
    <row r="24" spans="1:8" ht="18" customHeight="1" x14ac:dyDescent="0.25">
      <c r="A24" s="39">
        <f t="shared" si="0"/>
        <v>18</v>
      </c>
      <c r="B24" s="39" t="s">
        <v>77</v>
      </c>
      <c r="C24" s="40"/>
      <c r="D24" s="45"/>
      <c r="E24" s="40"/>
      <c r="F24" s="40" t="s">
        <v>263</v>
      </c>
      <c r="G24" s="40">
        <v>10</v>
      </c>
      <c r="H24" s="41" t="s">
        <v>115</v>
      </c>
    </row>
    <row r="25" spans="1:8" ht="18" customHeight="1" x14ac:dyDescent="0.25">
      <c r="A25" s="39">
        <f t="shared" si="0"/>
        <v>19</v>
      </c>
      <c r="B25" s="39" t="s">
        <v>43</v>
      </c>
      <c r="C25" s="40"/>
      <c r="D25" s="40" t="s">
        <v>47</v>
      </c>
      <c r="E25" s="40"/>
      <c r="F25" s="45"/>
      <c r="G25" s="40">
        <v>21</v>
      </c>
      <c r="H25" s="41" t="s">
        <v>120</v>
      </c>
    </row>
    <row r="26" spans="1:8" ht="18" customHeight="1" x14ac:dyDescent="0.25">
      <c r="A26" s="39">
        <f t="shared" si="0"/>
        <v>20</v>
      </c>
      <c r="B26" s="39" t="s">
        <v>71</v>
      </c>
      <c r="C26" s="40"/>
      <c r="D26" s="45"/>
      <c r="E26" s="40"/>
      <c r="F26" s="40" t="s">
        <v>94</v>
      </c>
      <c r="G26" s="40">
        <v>22</v>
      </c>
      <c r="H26" s="41" t="s">
        <v>116</v>
      </c>
    </row>
    <row r="27" spans="1:8" ht="18" customHeight="1" x14ac:dyDescent="0.25">
      <c r="A27" s="39">
        <f t="shared" si="0"/>
        <v>21</v>
      </c>
      <c r="B27" s="39" t="s">
        <v>69</v>
      </c>
      <c r="C27" s="40"/>
      <c r="D27" s="40" t="s">
        <v>32</v>
      </c>
      <c r="E27" s="40"/>
      <c r="F27" s="45"/>
      <c r="G27" s="40">
        <v>11</v>
      </c>
      <c r="H27" s="41" t="s">
        <v>128</v>
      </c>
    </row>
    <row r="28" spans="1:8" ht="18" customHeight="1" x14ac:dyDescent="0.25">
      <c r="A28" s="39">
        <f t="shared" si="0"/>
        <v>22</v>
      </c>
      <c r="B28" s="39" t="s">
        <v>108</v>
      </c>
      <c r="C28" s="40"/>
      <c r="D28" s="45"/>
      <c r="E28" s="40"/>
      <c r="F28" s="40" t="s">
        <v>97</v>
      </c>
      <c r="G28" s="40">
        <v>12</v>
      </c>
      <c r="H28" s="41" t="s">
        <v>130</v>
      </c>
    </row>
    <row r="29" spans="1:8" ht="18" customHeight="1" x14ac:dyDescent="0.25">
      <c r="A29" s="39">
        <f t="shared" si="0"/>
        <v>23</v>
      </c>
      <c r="B29" s="39" t="s">
        <v>75</v>
      </c>
      <c r="C29" s="40"/>
      <c r="D29" s="40" t="s">
        <v>30</v>
      </c>
      <c r="E29" s="40"/>
      <c r="F29" s="45"/>
      <c r="G29" s="40">
        <v>23</v>
      </c>
      <c r="H29" s="41" t="s">
        <v>127</v>
      </c>
    </row>
    <row r="30" spans="1:8" ht="18" customHeight="1" x14ac:dyDescent="0.25">
      <c r="A30" s="39">
        <f t="shared" si="0"/>
        <v>24</v>
      </c>
      <c r="B30" s="39" t="s">
        <v>68</v>
      </c>
      <c r="C30" s="40"/>
      <c r="D30" s="45"/>
      <c r="E30" s="40"/>
      <c r="F30" s="40" t="s">
        <v>96</v>
      </c>
      <c r="G30" s="40">
        <v>24</v>
      </c>
      <c r="H30" s="41" t="s">
        <v>129</v>
      </c>
    </row>
    <row r="31" spans="1:8" ht="50.1" customHeight="1" x14ac:dyDescent="0.25">
      <c r="A31" s="39">
        <f t="shared" si="0"/>
        <v>25</v>
      </c>
      <c r="B31" s="39" t="s">
        <v>264</v>
      </c>
      <c r="C31" s="40"/>
      <c r="D31" s="35" t="s">
        <v>132</v>
      </c>
      <c r="E31" s="40"/>
      <c r="F31" s="40" t="s">
        <v>132</v>
      </c>
      <c r="G31" s="40">
        <v>25</v>
      </c>
      <c r="H31" s="42" t="s">
        <v>135</v>
      </c>
    </row>
    <row r="32" spans="1:8" ht="18" customHeight="1" x14ac:dyDescent="0.25">
      <c r="A32" s="40"/>
      <c r="B32" s="40"/>
      <c r="C32" s="35"/>
      <c r="D32" s="35"/>
      <c r="E32" s="40"/>
      <c r="F32" s="40"/>
      <c r="G32" s="40"/>
      <c r="H32" s="40"/>
    </row>
    <row r="33" spans="5:7" x14ac:dyDescent="0.25">
      <c r="E33" s="44"/>
      <c r="F33" s="44"/>
      <c r="G33" s="44"/>
    </row>
    <row r="34" spans="5:7" x14ac:dyDescent="0.25">
      <c r="E34" s="44"/>
      <c r="F34" s="44"/>
      <c r="G34" s="44"/>
    </row>
  </sheetData>
  <mergeCells count="12">
    <mergeCell ref="H7:H8"/>
    <mergeCell ref="H10:H11"/>
    <mergeCell ref="H13:H14"/>
    <mergeCell ref="H16:H17"/>
    <mergeCell ref="A1:H1"/>
    <mergeCell ref="J2:K2"/>
    <mergeCell ref="A3:A5"/>
    <mergeCell ref="D3:D4"/>
    <mergeCell ref="E3:E4"/>
    <mergeCell ref="F3:F4"/>
    <mergeCell ref="B4:B5"/>
    <mergeCell ref="G4:G5"/>
  </mergeCells>
  <printOptions horizontalCentered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O10" sqref="O10:O11"/>
    </sheetView>
  </sheetViews>
  <sheetFormatPr defaultRowHeight="15" x14ac:dyDescent="0.25"/>
  <cols>
    <col min="1" max="1" width="5.7109375" style="2" customWidth="1"/>
    <col min="2" max="2" width="15.7109375" style="2" customWidth="1"/>
    <col min="3" max="3" width="0.5703125" style="2" customWidth="1"/>
    <col min="4" max="4" width="14.7109375" style="2" customWidth="1"/>
    <col min="5" max="5" width="0.5703125" style="2" customWidth="1"/>
    <col min="6" max="6" width="14.7109375" style="2" customWidth="1"/>
    <col min="7" max="8" width="15.7109375" style="2" customWidth="1"/>
    <col min="9" max="9" width="29.7109375" style="2" customWidth="1"/>
    <col min="10" max="10" width="6.7109375" style="2" customWidth="1"/>
    <col min="11" max="16384" width="9.140625" style="2"/>
  </cols>
  <sheetData>
    <row r="1" spans="1:12" ht="60" customHeight="1" thickBot="1" x14ac:dyDescent="0.3">
      <c r="A1" s="70" t="s">
        <v>270</v>
      </c>
      <c r="B1" s="71"/>
      <c r="C1" s="71"/>
      <c r="D1" s="71"/>
      <c r="E1" s="71"/>
      <c r="F1" s="71"/>
      <c r="G1" s="71"/>
      <c r="H1" s="71"/>
      <c r="I1" s="71"/>
    </row>
    <row r="2" spans="1:12" ht="39.950000000000003" customHeight="1" thickBot="1" x14ac:dyDescent="0.3">
      <c r="A2" s="33"/>
      <c r="B2" s="34" t="s">
        <v>190</v>
      </c>
      <c r="C2" s="33"/>
      <c r="D2" s="34" t="s">
        <v>269</v>
      </c>
      <c r="E2" s="33"/>
      <c r="F2" s="34" t="s">
        <v>273</v>
      </c>
      <c r="G2" s="34" t="s">
        <v>181</v>
      </c>
      <c r="H2" s="34" t="s">
        <v>185</v>
      </c>
      <c r="I2" s="33"/>
      <c r="K2" s="63" t="s">
        <v>190</v>
      </c>
      <c r="L2" s="63"/>
    </row>
    <row r="3" spans="1:12" ht="24.95" customHeight="1" x14ac:dyDescent="0.25">
      <c r="A3" s="64" t="s">
        <v>17</v>
      </c>
      <c r="B3" s="33" t="s">
        <v>254</v>
      </c>
      <c r="C3" s="35"/>
      <c r="D3" s="65" t="s">
        <v>36</v>
      </c>
      <c r="E3" s="65"/>
      <c r="F3" s="34" t="s">
        <v>255</v>
      </c>
      <c r="G3" s="34" t="s">
        <v>271</v>
      </c>
      <c r="H3" s="34" t="s">
        <v>272</v>
      </c>
      <c r="I3" s="33" t="s">
        <v>131</v>
      </c>
    </row>
    <row r="4" spans="1:12" x14ac:dyDescent="0.25">
      <c r="A4" s="64"/>
      <c r="B4" s="66" t="s">
        <v>268</v>
      </c>
      <c r="C4" s="35"/>
      <c r="D4" s="65"/>
      <c r="E4" s="65"/>
      <c r="F4" s="66" t="s">
        <v>102</v>
      </c>
      <c r="G4" s="66" t="s">
        <v>102</v>
      </c>
      <c r="H4" s="66" t="s">
        <v>102</v>
      </c>
      <c r="I4" s="33"/>
    </row>
    <row r="5" spans="1:12" x14ac:dyDescent="0.25">
      <c r="A5" s="64"/>
      <c r="B5" s="67"/>
      <c r="C5" s="35"/>
      <c r="D5" s="33" t="s">
        <v>133</v>
      </c>
      <c r="E5" s="33"/>
      <c r="F5" s="67"/>
      <c r="G5" s="67"/>
      <c r="H5" s="67"/>
      <c r="I5" s="33"/>
    </row>
    <row r="6" spans="1:12" ht="3" customHeight="1" x14ac:dyDescent="0.25">
      <c r="A6" s="33"/>
      <c r="B6" s="33"/>
      <c r="C6" s="35"/>
      <c r="D6" s="35"/>
      <c r="E6" s="35"/>
      <c r="F6" s="51"/>
      <c r="G6" s="51"/>
      <c r="H6" s="51"/>
      <c r="I6" s="35"/>
    </row>
    <row r="7" spans="1:12" ht="18" customHeight="1" x14ac:dyDescent="0.25">
      <c r="A7" s="39">
        <v>1</v>
      </c>
      <c r="B7" s="39" t="s">
        <v>49</v>
      </c>
      <c r="C7" s="35"/>
      <c r="D7" s="44"/>
      <c r="E7" s="48"/>
      <c r="F7" s="74" t="s">
        <v>37</v>
      </c>
      <c r="G7" s="53"/>
      <c r="H7" s="24"/>
      <c r="I7" s="72" t="s">
        <v>121</v>
      </c>
    </row>
    <row r="8" spans="1:12" ht="18" customHeight="1" x14ac:dyDescent="0.25">
      <c r="A8" s="39">
        <f>1+A7</f>
        <v>2</v>
      </c>
      <c r="B8" s="39" t="s">
        <v>66</v>
      </c>
      <c r="C8" s="35"/>
      <c r="D8" s="40"/>
      <c r="E8" s="48"/>
      <c r="F8" s="75"/>
      <c r="G8" s="53"/>
      <c r="H8" s="24"/>
      <c r="I8" s="73"/>
    </row>
    <row r="9" spans="1:12" ht="18" customHeight="1" x14ac:dyDescent="0.25">
      <c r="A9" s="39">
        <f t="shared" ref="A9:A31" si="0">1+A8</f>
        <v>3</v>
      </c>
      <c r="B9" s="39" t="s">
        <v>80</v>
      </c>
      <c r="C9" s="40"/>
      <c r="D9" s="40"/>
      <c r="E9" s="49"/>
      <c r="F9" s="39" t="s">
        <v>49</v>
      </c>
      <c r="G9" s="24"/>
      <c r="H9" s="24"/>
      <c r="I9" s="50" t="s">
        <v>64</v>
      </c>
    </row>
    <row r="10" spans="1:12" ht="18" customHeight="1" x14ac:dyDescent="0.25">
      <c r="A10" s="39">
        <f t="shared" si="0"/>
        <v>4</v>
      </c>
      <c r="B10" s="39" t="s">
        <v>37</v>
      </c>
      <c r="C10" s="40"/>
      <c r="D10" s="40"/>
      <c r="E10" s="49"/>
      <c r="F10" s="74" t="s">
        <v>65</v>
      </c>
      <c r="G10" s="53"/>
      <c r="H10" s="24"/>
      <c r="I10" s="72" t="s">
        <v>122</v>
      </c>
    </row>
    <row r="11" spans="1:12" ht="18" customHeight="1" x14ac:dyDescent="0.25">
      <c r="A11" s="39">
        <f t="shared" si="0"/>
        <v>5</v>
      </c>
      <c r="B11" s="39" t="s">
        <v>79</v>
      </c>
      <c r="C11" s="40"/>
      <c r="D11" s="40"/>
      <c r="E11" s="49"/>
      <c r="F11" s="75"/>
      <c r="G11" s="53"/>
      <c r="H11" s="24"/>
      <c r="I11" s="73"/>
    </row>
    <row r="12" spans="1:12" ht="18" customHeight="1" x14ac:dyDescent="0.25">
      <c r="A12" s="39">
        <f t="shared" si="0"/>
        <v>6</v>
      </c>
      <c r="B12" s="39" t="s">
        <v>72</v>
      </c>
      <c r="C12" s="40"/>
      <c r="D12" s="40"/>
      <c r="E12" s="49"/>
      <c r="F12" s="39" t="s">
        <v>100</v>
      </c>
      <c r="G12" s="24"/>
      <c r="H12" s="24"/>
      <c r="I12" s="50" t="s">
        <v>48</v>
      </c>
    </row>
    <row r="13" spans="1:12" ht="18" customHeight="1" x14ac:dyDescent="0.25">
      <c r="A13" s="39">
        <f t="shared" si="0"/>
        <v>7</v>
      </c>
      <c r="B13" s="39" t="s">
        <v>65</v>
      </c>
      <c r="C13" s="40"/>
      <c r="D13" s="40"/>
      <c r="E13" s="49"/>
      <c r="F13" s="53"/>
      <c r="G13" s="40"/>
      <c r="H13" s="24"/>
      <c r="I13" s="72" t="s">
        <v>117</v>
      </c>
    </row>
    <row r="14" spans="1:12" ht="18" customHeight="1" x14ac:dyDescent="0.25">
      <c r="A14" s="39">
        <f t="shared" si="0"/>
        <v>8</v>
      </c>
      <c r="B14" s="39" t="s">
        <v>67</v>
      </c>
      <c r="C14" s="40"/>
      <c r="D14" s="40"/>
      <c r="E14" s="49"/>
      <c r="F14" s="53"/>
      <c r="G14" s="40"/>
      <c r="H14" s="24"/>
      <c r="I14" s="73"/>
    </row>
    <row r="15" spans="1:12" ht="18" customHeight="1" x14ac:dyDescent="0.25">
      <c r="A15" s="39">
        <f t="shared" si="0"/>
        <v>9</v>
      </c>
      <c r="B15" s="39" t="s">
        <v>256</v>
      </c>
      <c r="C15" s="40"/>
      <c r="D15" s="43"/>
      <c r="E15" s="49"/>
      <c r="F15" s="24"/>
      <c r="G15" s="40"/>
      <c r="H15" s="24"/>
      <c r="I15" s="50" t="s">
        <v>113</v>
      </c>
    </row>
    <row r="16" spans="1:12" ht="18" customHeight="1" x14ac:dyDescent="0.25">
      <c r="A16" s="39">
        <f t="shared" si="0"/>
        <v>10</v>
      </c>
      <c r="B16" s="39" t="s">
        <v>100</v>
      </c>
      <c r="C16" s="40"/>
      <c r="D16" s="43"/>
      <c r="E16" s="49"/>
      <c r="F16" s="53"/>
      <c r="G16" s="40"/>
      <c r="H16" s="24"/>
      <c r="I16" s="72" t="s">
        <v>118</v>
      </c>
    </row>
    <row r="17" spans="1:18" ht="18" customHeight="1" x14ac:dyDescent="0.25">
      <c r="A17" s="39">
        <f t="shared" si="0"/>
        <v>11</v>
      </c>
      <c r="B17" s="39" t="s">
        <v>101</v>
      </c>
      <c r="C17" s="40"/>
      <c r="D17" s="40"/>
      <c r="E17" s="49"/>
      <c r="F17" s="53"/>
      <c r="G17" s="40"/>
      <c r="H17" s="24"/>
      <c r="I17" s="73"/>
    </row>
    <row r="18" spans="1:18" ht="18" customHeight="1" x14ac:dyDescent="0.25">
      <c r="A18" s="39">
        <f t="shared" si="0"/>
        <v>12</v>
      </c>
      <c r="B18" s="39" t="s">
        <v>105</v>
      </c>
      <c r="C18" s="40"/>
      <c r="D18" s="40"/>
      <c r="E18" s="49"/>
      <c r="F18" s="24"/>
      <c r="G18" s="40"/>
      <c r="H18" s="24"/>
      <c r="I18" s="50" t="s">
        <v>114</v>
      </c>
    </row>
    <row r="19" spans="1:18" ht="18" customHeight="1" x14ac:dyDescent="0.25">
      <c r="A19" s="39">
        <f t="shared" si="0"/>
        <v>13</v>
      </c>
      <c r="B19" s="39" t="s">
        <v>73</v>
      </c>
      <c r="C19" s="40"/>
      <c r="D19" s="40"/>
      <c r="E19" s="49"/>
      <c r="F19" s="25"/>
      <c r="G19" s="40"/>
      <c r="H19" s="24"/>
      <c r="I19" s="50" t="s">
        <v>123</v>
      </c>
    </row>
    <row r="20" spans="1:18" ht="18" customHeight="1" x14ac:dyDescent="0.25">
      <c r="A20" s="39">
        <f t="shared" si="0"/>
        <v>14</v>
      </c>
      <c r="B20" s="39" t="s">
        <v>107</v>
      </c>
      <c r="C20" s="40"/>
      <c r="D20" s="40"/>
      <c r="E20" s="49"/>
      <c r="F20" s="24"/>
      <c r="G20" s="40"/>
      <c r="H20" s="24"/>
      <c r="I20" s="50" t="s">
        <v>126</v>
      </c>
      <c r="O20" s="12"/>
      <c r="P20" s="12"/>
      <c r="Q20" s="12"/>
      <c r="R20" s="12"/>
    </row>
    <row r="21" spans="1:18" ht="18" customHeight="1" x14ac:dyDescent="0.25">
      <c r="A21" s="39">
        <f t="shared" si="0"/>
        <v>15</v>
      </c>
      <c r="B21" s="39" t="s">
        <v>103</v>
      </c>
      <c r="C21" s="40"/>
      <c r="D21" s="43"/>
      <c r="E21" s="49"/>
      <c r="F21" s="25"/>
      <c r="G21" s="40"/>
      <c r="H21" s="24"/>
      <c r="I21" s="50" t="s">
        <v>124</v>
      </c>
      <c r="O21" s="12"/>
      <c r="P21" s="12"/>
      <c r="Q21" s="12"/>
      <c r="R21" s="12"/>
    </row>
    <row r="22" spans="1:18" ht="18" customHeight="1" x14ac:dyDescent="0.25">
      <c r="A22" s="39">
        <f t="shared" si="0"/>
        <v>16</v>
      </c>
      <c r="B22" s="39" t="s">
        <v>104</v>
      </c>
      <c r="C22" s="40"/>
      <c r="D22" s="40"/>
      <c r="E22" s="49"/>
      <c r="F22" s="24"/>
      <c r="G22" s="40"/>
      <c r="H22" s="24"/>
      <c r="I22" s="50" t="s">
        <v>125</v>
      </c>
      <c r="O22" s="12"/>
      <c r="P22" s="12"/>
      <c r="Q22" s="12"/>
      <c r="R22" s="12"/>
    </row>
    <row r="23" spans="1:18" ht="18" customHeight="1" x14ac:dyDescent="0.25">
      <c r="A23" s="39">
        <f t="shared" si="0"/>
        <v>17</v>
      </c>
      <c r="B23" s="39" t="s">
        <v>266</v>
      </c>
      <c r="C23" s="40"/>
      <c r="D23" s="43"/>
      <c r="E23" s="49"/>
      <c r="F23" s="24"/>
      <c r="G23" s="24"/>
      <c r="H23" s="40"/>
      <c r="I23" s="50" t="s">
        <v>119</v>
      </c>
      <c r="O23" s="12"/>
      <c r="P23" s="12"/>
      <c r="Q23" s="12"/>
      <c r="R23" s="12"/>
    </row>
    <row r="24" spans="1:18" ht="18" customHeight="1" x14ac:dyDescent="0.25">
      <c r="A24" s="39">
        <f t="shared" si="0"/>
        <v>18</v>
      </c>
      <c r="B24" s="39" t="s">
        <v>77</v>
      </c>
      <c r="C24" s="40"/>
      <c r="D24" s="40"/>
      <c r="E24" s="49"/>
      <c r="F24" s="24"/>
      <c r="G24" s="24"/>
      <c r="H24" s="40"/>
      <c r="I24" s="50" t="s">
        <v>115</v>
      </c>
      <c r="O24" s="12"/>
      <c r="P24" s="12"/>
      <c r="Q24" s="12"/>
      <c r="R24" s="12"/>
    </row>
    <row r="25" spans="1:18" ht="18" customHeight="1" x14ac:dyDescent="0.25">
      <c r="A25" s="39">
        <f t="shared" si="0"/>
        <v>19</v>
      </c>
      <c r="B25" s="39" t="s">
        <v>43</v>
      </c>
      <c r="C25" s="40"/>
      <c r="D25" s="40"/>
      <c r="E25" s="49"/>
      <c r="F25" s="24"/>
      <c r="G25" s="24"/>
      <c r="H25" s="40"/>
      <c r="I25" s="50" t="s">
        <v>120</v>
      </c>
      <c r="O25" s="12"/>
      <c r="P25" s="12"/>
      <c r="Q25" s="12"/>
      <c r="R25" s="12"/>
    </row>
    <row r="26" spans="1:18" ht="18" customHeight="1" x14ac:dyDescent="0.25">
      <c r="A26" s="39">
        <f t="shared" si="0"/>
        <v>20</v>
      </c>
      <c r="B26" s="39" t="s">
        <v>71</v>
      </c>
      <c r="C26" s="40"/>
      <c r="D26" s="40"/>
      <c r="E26" s="49"/>
      <c r="F26" s="24"/>
      <c r="G26" s="24"/>
      <c r="H26" s="40"/>
      <c r="I26" s="50" t="s">
        <v>116</v>
      </c>
      <c r="O26" s="12"/>
      <c r="P26" s="12"/>
      <c r="Q26" s="12"/>
      <c r="R26" s="12"/>
    </row>
    <row r="27" spans="1:18" ht="18" customHeight="1" x14ac:dyDescent="0.25">
      <c r="A27" s="39">
        <f t="shared" si="0"/>
        <v>21</v>
      </c>
      <c r="B27" s="39" t="s">
        <v>69</v>
      </c>
      <c r="C27" s="40"/>
      <c r="D27" s="40"/>
      <c r="E27" s="49"/>
      <c r="F27" s="24"/>
      <c r="G27" s="25"/>
      <c r="H27" s="40"/>
      <c r="I27" s="50" t="s">
        <v>128</v>
      </c>
      <c r="O27" s="12"/>
      <c r="P27" s="12"/>
      <c r="Q27" s="12"/>
      <c r="R27" s="12"/>
    </row>
    <row r="28" spans="1:18" ht="18" customHeight="1" x14ac:dyDescent="0.25">
      <c r="A28" s="39">
        <f t="shared" si="0"/>
        <v>22</v>
      </c>
      <c r="B28" s="39" t="s">
        <v>108</v>
      </c>
      <c r="C28" s="40"/>
      <c r="D28" s="40"/>
      <c r="E28" s="49"/>
      <c r="F28" s="24"/>
      <c r="G28" s="24"/>
      <c r="H28" s="40"/>
      <c r="I28" s="50" t="s">
        <v>130</v>
      </c>
      <c r="O28" s="12"/>
      <c r="P28" s="12"/>
      <c r="Q28" s="12"/>
      <c r="R28" s="12"/>
    </row>
    <row r="29" spans="1:18" ht="18" customHeight="1" x14ac:dyDescent="0.25">
      <c r="A29" s="39">
        <f t="shared" si="0"/>
        <v>23</v>
      </c>
      <c r="B29" s="39" t="s">
        <v>75</v>
      </c>
      <c r="C29" s="40"/>
      <c r="D29" s="40"/>
      <c r="E29" s="49"/>
      <c r="F29" s="24"/>
      <c r="G29" s="25"/>
      <c r="H29" s="40"/>
      <c r="I29" s="50" t="s">
        <v>127</v>
      </c>
      <c r="O29" s="12"/>
      <c r="P29" s="12"/>
      <c r="Q29" s="12"/>
      <c r="R29" s="12"/>
    </row>
    <row r="30" spans="1:18" ht="18" customHeight="1" x14ac:dyDescent="0.25">
      <c r="A30" s="39">
        <f t="shared" si="0"/>
        <v>24</v>
      </c>
      <c r="B30" s="39" t="s">
        <v>68</v>
      </c>
      <c r="C30" s="40"/>
      <c r="D30" s="40"/>
      <c r="E30" s="49"/>
      <c r="F30" s="24"/>
      <c r="G30" s="24"/>
      <c r="H30" s="40"/>
      <c r="I30" s="50" t="s">
        <v>129</v>
      </c>
      <c r="O30" s="12"/>
      <c r="P30" s="12"/>
      <c r="Q30" s="12"/>
      <c r="R30" s="12"/>
    </row>
    <row r="31" spans="1:18" ht="50.1" customHeight="1" x14ac:dyDescent="0.25">
      <c r="A31" s="39">
        <f t="shared" si="0"/>
        <v>25</v>
      </c>
      <c r="B31" s="39" t="s">
        <v>264</v>
      </c>
      <c r="C31" s="40"/>
      <c r="D31" s="35"/>
      <c r="E31" s="49"/>
      <c r="F31" s="40"/>
      <c r="G31" s="40"/>
      <c r="H31" s="40"/>
      <c r="I31" s="52" t="s">
        <v>135</v>
      </c>
    </row>
    <row r="32" spans="1:18" ht="18" customHeight="1" x14ac:dyDescent="0.25">
      <c r="A32" s="40"/>
      <c r="B32" s="40"/>
      <c r="C32" s="35"/>
      <c r="D32" s="35"/>
      <c r="E32" s="40"/>
      <c r="F32" s="47"/>
      <c r="G32" s="47"/>
      <c r="H32" s="47"/>
      <c r="I32" s="40"/>
    </row>
    <row r="33" spans="5:8" x14ac:dyDescent="0.25">
      <c r="E33" s="44"/>
      <c r="F33" s="44"/>
      <c r="G33" s="44"/>
      <c r="H33" s="44"/>
    </row>
    <row r="34" spans="5:8" x14ac:dyDescent="0.25">
      <c r="E34" s="44"/>
      <c r="F34" s="44"/>
      <c r="G34" s="44"/>
      <c r="H34" s="44"/>
    </row>
  </sheetData>
  <mergeCells count="15">
    <mergeCell ref="I16:I17"/>
    <mergeCell ref="K2:L2"/>
    <mergeCell ref="A1:I1"/>
    <mergeCell ref="F4:F5"/>
    <mergeCell ref="H4:H5"/>
    <mergeCell ref="A3:A5"/>
    <mergeCell ref="D3:D4"/>
    <mergeCell ref="E3:E4"/>
    <mergeCell ref="B4:B5"/>
    <mergeCell ref="G4:G5"/>
    <mergeCell ref="F7:F8"/>
    <mergeCell ref="F10:F11"/>
    <mergeCell ref="I7:I8"/>
    <mergeCell ref="I10:I11"/>
    <mergeCell ref="I13:I14"/>
  </mergeCells>
  <printOptions horizontalCentered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>
      <selection activeCell="J1" sqref="J1"/>
    </sheetView>
  </sheetViews>
  <sheetFormatPr defaultRowHeight="15" x14ac:dyDescent="0.25"/>
  <cols>
    <col min="1" max="1" width="5.7109375" style="2" customWidth="1"/>
    <col min="2" max="2" width="0.5703125" style="2" customWidth="1"/>
    <col min="3" max="6" width="6.7109375" style="2" customWidth="1"/>
    <col min="7" max="7" width="0.5703125" style="2" customWidth="1"/>
    <col min="8" max="8" width="14.7109375" style="2" customWidth="1"/>
    <col min="9" max="9" width="0.5703125" style="2" customWidth="1"/>
    <col min="10" max="10" width="14.7109375" style="2" customWidth="1"/>
    <col min="11" max="11" width="0.5703125" style="2" customWidth="1"/>
    <col min="12" max="12" width="25.7109375" style="2" customWidth="1"/>
    <col min="13" max="16384" width="9.140625" style="2"/>
  </cols>
  <sheetData>
    <row r="1" spans="1:12" ht="39.950000000000003" customHeight="1" x14ac:dyDescent="0.25">
      <c r="A1" s="18"/>
      <c r="B1" s="18"/>
      <c r="C1" s="64" t="s">
        <v>50</v>
      </c>
      <c r="D1" s="64"/>
      <c r="E1" s="64"/>
      <c r="F1" s="64"/>
      <c r="G1" s="18"/>
      <c r="H1" s="23" t="s">
        <v>55</v>
      </c>
      <c r="I1" s="18"/>
      <c r="J1" s="23" t="s">
        <v>63</v>
      </c>
      <c r="K1" s="18"/>
      <c r="L1" s="18"/>
    </row>
    <row r="2" spans="1:12" ht="17.25" customHeight="1" x14ac:dyDescent="0.25">
      <c r="A2" s="64" t="s">
        <v>17</v>
      </c>
      <c r="B2" s="64"/>
      <c r="C2" s="64" t="s">
        <v>98</v>
      </c>
      <c r="D2" s="64"/>
      <c r="E2" s="64"/>
      <c r="F2" s="64"/>
      <c r="G2" s="64"/>
      <c r="H2" s="65" t="s">
        <v>36</v>
      </c>
      <c r="I2" s="65"/>
      <c r="J2" s="65" t="s">
        <v>36</v>
      </c>
      <c r="K2" s="65"/>
      <c r="L2" s="64" t="s">
        <v>4</v>
      </c>
    </row>
    <row r="3" spans="1:12" x14ac:dyDescent="0.25">
      <c r="A3" s="64"/>
      <c r="B3" s="64"/>
      <c r="C3" s="18" t="s">
        <v>0</v>
      </c>
      <c r="D3" s="64" t="s">
        <v>2</v>
      </c>
      <c r="E3" s="64"/>
      <c r="F3" s="64"/>
      <c r="G3" s="64"/>
      <c r="H3" s="65"/>
      <c r="I3" s="65"/>
      <c r="J3" s="65"/>
      <c r="K3" s="65"/>
      <c r="L3" s="64"/>
    </row>
    <row r="4" spans="1:12" ht="30" x14ac:dyDescent="0.25">
      <c r="A4" s="64"/>
      <c r="B4" s="18"/>
      <c r="C4" s="18"/>
      <c r="D4" s="18" t="s">
        <v>25</v>
      </c>
      <c r="E4" s="23" t="s">
        <v>51</v>
      </c>
      <c r="F4" s="23" t="s">
        <v>52</v>
      </c>
      <c r="G4" s="18"/>
      <c r="H4" s="65"/>
      <c r="I4" s="65"/>
      <c r="J4" s="65"/>
      <c r="K4" s="65"/>
      <c r="L4" s="64"/>
    </row>
    <row r="5" spans="1:12" ht="3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8"/>
    </row>
    <row r="6" spans="1:12" ht="15" customHeight="1" x14ac:dyDescent="0.25">
      <c r="A6" s="10">
        <v>1</v>
      </c>
      <c r="B6" s="77"/>
      <c r="C6" s="10">
        <v>1</v>
      </c>
      <c r="D6" s="10" t="s">
        <v>26</v>
      </c>
      <c r="E6" s="10" t="s">
        <v>1</v>
      </c>
      <c r="F6" s="10" t="s">
        <v>1</v>
      </c>
      <c r="G6" s="77"/>
      <c r="H6" s="78" t="s">
        <v>46</v>
      </c>
      <c r="I6" s="78"/>
      <c r="J6" s="78" t="s">
        <v>82</v>
      </c>
      <c r="K6" s="78"/>
      <c r="L6" s="79" t="s">
        <v>84</v>
      </c>
    </row>
    <row r="7" spans="1:12" x14ac:dyDescent="0.25">
      <c r="A7" s="10">
        <f>1+A6</f>
        <v>2</v>
      </c>
      <c r="B7" s="77"/>
      <c r="C7" s="10">
        <f>1+C6</f>
        <v>2</v>
      </c>
      <c r="D7" s="10" t="s">
        <v>27</v>
      </c>
      <c r="E7" s="10" t="s">
        <v>1</v>
      </c>
      <c r="F7" s="10" t="s">
        <v>1</v>
      </c>
      <c r="G7" s="77"/>
      <c r="H7" s="78"/>
      <c r="I7" s="78"/>
      <c r="J7" s="78"/>
      <c r="K7" s="78"/>
      <c r="L7" s="79"/>
    </row>
    <row r="8" spans="1:12" x14ac:dyDescent="0.25">
      <c r="A8" s="10">
        <f t="shared" ref="A8:C15" si="0">1+A7</f>
        <v>3</v>
      </c>
      <c r="B8" s="77"/>
      <c r="C8" s="10">
        <f t="shared" si="0"/>
        <v>3</v>
      </c>
      <c r="D8" s="10" t="s">
        <v>28</v>
      </c>
      <c r="E8" s="10" t="s">
        <v>1</v>
      </c>
      <c r="F8" s="10" t="s">
        <v>1</v>
      </c>
      <c r="G8" s="77"/>
      <c r="H8" s="78"/>
      <c r="I8" s="78"/>
      <c r="J8" s="78"/>
      <c r="K8" s="78"/>
      <c r="L8" s="79"/>
    </row>
    <row r="9" spans="1:12" x14ac:dyDescent="0.25">
      <c r="A9" s="10">
        <f t="shared" si="0"/>
        <v>4</v>
      </c>
      <c r="B9" s="77"/>
      <c r="C9" s="10">
        <f t="shared" si="0"/>
        <v>4</v>
      </c>
      <c r="D9" s="10" t="s">
        <v>29</v>
      </c>
      <c r="E9" s="10" t="s">
        <v>1</v>
      </c>
      <c r="F9" s="10" t="s">
        <v>1</v>
      </c>
      <c r="G9" s="77"/>
      <c r="H9" s="78"/>
      <c r="I9" s="78"/>
      <c r="J9" s="78"/>
      <c r="K9" s="78"/>
      <c r="L9" s="79"/>
    </row>
    <row r="10" spans="1:12" x14ac:dyDescent="0.25">
      <c r="A10" s="10">
        <f t="shared" si="0"/>
        <v>5</v>
      </c>
      <c r="B10" s="77"/>
      <c r="C10" s="10">
        <f t="shared" si="0"/>
        <v>5</v>
      </c>
      <c r="D10" s="10" t="s">
        <v>32</v>
      </c>
      <c r="E10" s="10" t="s">
        <v>1</v>
      </c>
      <c r="F10" s="10" t="s">
        <v>1</v>
      </c>
      <c r="G10" s="77"/>
      <c r="H10" s="78"/>
      <c r="I10" s="78"/>
      <c r="J10" s="78"/>
      <c r="K10" s="78"/>
      <c r="L10" s="79"/>
    </row>
    <row r="11" spans="1:12" x14ac:dyDescent="0.25">
      <c r="A11" s="10">
        <f t="shared" si="0"/>
        <v>6</v>
      </c>
      <c r="B11" s="77"/>
      <c r="C11" s="10">
        <f t="shared" si="0"/>
        <v>6</v>
      </c>
      <c r="D11" s="10" t="s">
        <v>30</v>
      </c>
      <c r="E11" s="10" t="s">
        <v>1</v>
      </c>
      <c r="F11" s="10" t="s">
        <v>1</v>
      </c>
      <c r="G11" s="77"/>
      <c r="H11" s="78"/>
      <c r="I11" s="78"/>
      <c r="J11" s="78"/>
      <c r="K11" s="78"/>
      <c r="L11" s="79"/>
    </row>
    <row r="12" spans="1:12" x14ac:dyDescent="0.25">
      <c r="A12" s="10">
        <f t="shared" si="0"/>
        <v>7</v>
      </c>
      <c r="B12" s="77"/>
      <c r="C12" s="10">
        <f t="shared" si="0"/>
        <v>7</v>
      </c>
      <c r="D12" s="10" t="s">
        <v>35</v>
      </c>
      <c r="E12" s="10" t="s">
        <v>1</v>
      </c>
      <c r="F12" s="10" t="s">
        <v>1</v>
      </c>
      <c r="G12" s="28"/>
      <c r="H12" s="78"/>
      <c r="I12" s="78"/>
      <c r="J12" s="78"/>
      <c r="K12" s="78"/>
      <c r="L12" s="79"/>
    </row>
    <row r="13" spans="1:12" ht="3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22"/>
    </row>
    <row r="14" spans="1:12" ht="15" customHeight="1" x14ac:dyDescent="0.25">
      <c r="A14" s="10">
        <f>A12+1</f>
        <v>8</v>
      </c>
      <c r="B14" s="10"/>
      <c r="C14" s="10">
        <v>27</v>
      </c>
      <c r="D14" s="10" t="s">
        <v>34</v>
      </c>
      <c r="E14" s="10" t="s">
        <v>26</v>
      </c>
      <c r="F14" s="10" t="s">
        <v>31</v>
      </c>
      <c r="G14" s="77"/>
      <c r="H14" s="78" t="s">
        <v>45</v>
      </c>
      <c r="I14" s="77"/>
      <c r="J14" s="77" t="s">
        <v>83</v>
      </c>
      <c r="K14" s="77"/>
      <c r="L14" s="79" t="s">
        <v>85</v>
      </c>
    </row>
    <row r="15" spans="1:12" ht="15" customHeight="1" x14ac:dyDescent="0.25">
      <c r="A15" s="10">
        <f t="shared" si="0"/>
        <v>9</v>
      </c>
      <c r="B15" s="10"/>
      <c r="C15" s="10">
        <v>28</v>
      </c>
      <c r="D15" s="10" t="s">
        <v>34</v>
      </c>
      <c r="E15" s="10" t="s">
        <v>27</v>
      </c>
      <c r="F15" s="10" t="s">
        <v>28</v>
      </c>
      <c r="G15" s="77"/>
      <c r="H15" s="77"/>
      <c r="I15" s="77"/>
      <c r="J15" s="77"/>
      <c r="K15" s="77"/>
      <c r="L15" s="76"/>
    </row>
    <row r="16" spans="1:12" ht="15" customHeight="1" x14ac:dyDescent="0.25">
      <c r="A16" s="10">
        <f t="shared" ref="A16" si="1">1+A15</f>
        <v>10</v>
      </c>
      <c r="B16" s="10"/>
      <c r="C16" s="10">
        <v>29</v>
      </c>
      <c r="D16" s="10" t="s">
        <v>34</v>
      </c>
      <c r="E16" s="10" t="s">
        <v>27</v>
      </c>
      <c r="F16" s="10" t="s">
        <v>29</v>
      </c>
      <c r="G16" s="77"/>
      <c r="H16" s="77"/>
      <c r="I16" s="77"/>
      <c r="J16" s="77"/>
      <c r="K16" s="77"/>
      <c r="L16" s="76"/>
    </row>
    <row r="17" spans="1:12" ht="15" customHeight="1" x14ac:dyDescent="0.25">
      <c r="A17" s="10">
        <f t="shared" ref="A17" si="2">1+A16</f>
        <v>11</v>
      </c>
      <c r="B17" s="10"/>
      <c r="C17" s="10">
        <v>30</v>
      </c>
      <c r="D17" s="10" t="s">
        <v>34</v>
      </c>
      <c r="E17" s="10" t="s">
        <v>27</v>
      </c>
      <c r="F17" s="10" t="s">
        <v>32</v>
      </c>
      <c r="G17" s="77"/>
      <c r="H17" s="77"/>
      <c r="I17" s="77"/>
      <c r="J17" s="77"/>
      <c r="K17" s="77"/>
      <c r="L17" s="76"/>
    </row>
    <row r="18" spans="1:12" ht="15" customHeight="1" x14ac:dyDescent="0.25">
      <c r="A18" s="10">
        <f t="shared" ref="A18" si="3">1+A17</f>
        <v>12</v>
      </c>
      <c r="B18" s="10"/>
      <c r="C18" s="10">
        <v>31</v>
      </c>
      <c r="D18" s="10" t="s">
        <v>34</v>
      </c>
      <c r="E18" s="10" t="s">
        <v>27</v>
      </c>
      <c r="F18" s="10" t="s">
        <v>30</v>
      </c>
      <c r="G18" s="77"/>
      <c r="H18" s="77"/>
      <c r="I18" s="77"/>
      <c r="J18" s="77"/>
      <c r="K18" s="77"/>
      <c r="L18" s="76"/>
    </row>
    <row r="19" spans="1:12" ht="15" customHeight="1" x14ac:dyDescent="0.25">
      <c r="A19" s="10">
        <f t="shared" ref="A19" si="4">1+A18</f>
        <v>13</v>
      </c>
      <c r="B19" s="10"/>
      <c r="C19" s="10">
        <v>32</v>
      </c>
      <c r="D19" s="10" t="s">
        <v>34</v>
      </c>
      <c r="E19" s="10" t="s">
        <v>27</v>
      </c>
      <c r="F19" s="10" t="s">
        <v>35</v>
      </c>
      <c r="G19" s="77"/>
      <c r="H19" s="77"/>
      <c r="I19" s="77"/>
      <c r="J19" s="77"/>
      <c r="K19" s="77"/>
      <c r="L19" s="76"/>
    </row>
    <row r="20" spans="1:12" ht="15" customHeight="1" x14ac:dyDescent="0.25">
      <c r="A20" s="10">
        <f t="shared" ref="A20" si="5">1+A19</f>
        <v>14</v>
      </c>
      <c r="B20" s="10"/>
      <c r="C20" s="10">
        <v>33</v>
      </c>
      <c r="D20" s="10" t="s">
        <v>34</v>
      </c>
      <c r="E20" s="10" t="s">
        <v>27</v>
      </c>
      <c r="F20" s="10" t="s">
        <v>33</v>
      </c>
      <c r="G20" s="77"/>
      <c r="H20" s="77"/>
      <c r="I20" s="77"/>
      <c r="J20" s="77"/>
      <c r="K20" s="77"/>
      <c r="L20" s="76"/>
    </row>
    <row r="21" spans="1:12" ht="3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0"/>
    </row>
    <row r="22" spans="1:12" ht="15" customHeight="1" x14ac:dyDescent="0.25">
      <c r="A22" s="10">
        <f>A20+1</f>
        <v>15</v>
      </c>
      <c r="B22" s="10"/>
      <c r="C22" s="10">
        <v>13</v>
      </c>
      <c r="D22" s="10" t="s">
        <v>34</v>
      </c>
      <c r="E22" s="10" t="s">
        <v>28</v>
      </c>
      <c r="F22" s="10" t="s">
        <v>1</v>
      </c>
      <c r="G22" s="77"/>
      <c r="H22" s="78" t="s">
        <v>62</v>
      </c>
      <c r="I22" s="77"/>
      <c r="J22" s="77" t="s">
        <v>87</v>
      </c>
      <c r="K22" s="77"/>
      <c r="L22" s="79" t="s">
        <v>86</v>
      </c>
    </row>
    <row r="23" spans="1:12" ht="15" customHeight="1" x14ac:dyDescent="0.25">
      <c r="A23" s="10">
        <f t="shared" ref="A23:A27" si="6">1+A22</f>
        <v>16</v>
      </c>
      <c r="B23" s="10"/>
      <c r="C23" s="10">
        <v>14</v>
      </c>
      <c r="D23" s="10" t="s">
        <v>34</v>
      </c>
      <c r="E23" s="10" t="s">
        <v>29</v>
      </c>
      <c r="F23" s="10" t="s">
        <v>1</v>
      </c>
      <c r="G23" s="77"/>
      <c r="H23" s="77"/>
      <c r="I23" s="77"/>
      <c r="J23" s="77"/>
      <c r="K23" s="77"/>
      <c r="L23" s="79"/>
    </row>
    <row r="24" spans="1:12" ht="15" customHeight="1" x14ac:dyDescent="0.25">
      <c r="A24" s="10">
        <f t="shared" si="6"/>
        <v>17</v>
      </c>
      <c r="B24" s="10"/>
      <c r="C24" s="10">
        <v>15</v>
      </c>
      <c r="D24" s="10" t="s">
        <v>34</v>
      </c>
      <c r="E24" s="10" t="s">
        <v>32</v>
      </c>
      <c r="F24" s="10" t="s">
        <v>1</v>
      </c>
      <c r="G24" s="77"/>
      <c r="H24" s="77"/>
      <c r="I24" s="77"/>
      <c r="J24" s="77"/>
      <c r="K24" s="77"/>
      <c r="L24" s="79"/>
    </row>
    <row r="25" spans="1:12" ht="15" customHeight="1" x14ac:dyDescent="0.25">
      <c r="A25" s="10">
        <f t="shared" si="6"/>
        <v>18</v>
      </c>
      <c r="B25" s="10"/>
      <c r="C25" s="10">
        <v>16</v>
      </c>
      <c r="D25" s="10" t="s">
        <v>34</v>
      </c>
      <c r="E25" s="10" t="s">
        <v>30</v>
      </c>
      <c r="F25" s="10" t="s">
        <v>1</v>
      </c>
      <c r="G25" s="77"/>
      <c r="H25" s="77"/>
      <c r="I25" s="77"/>
      <c r="J25" s="77"/>
      <c r="K25" s="77"/>
      <c r="L25" s="79"/>
    </row>
    <row r="26" spans="1:12" ht="15" customHeight="1" x14ac:dyDescent="0.25">
      <c r="A26" s="10">
        <f t="shared" si="6"/>
        <v>19</v>
      </c>
      <c r="B26" s="10"/>
      <c r="C26" s="10">
        <v>17</v>
      </c>
      <c r="D26" s="10" t="s">
        <v>34</v>
      </c>
      <c r="E26" s="10" t="s">
        <v>35</v>
      </c>
      <c r="F26" s="10" t="s">
        <v>1</v>
      </c>
      <c r="G26" s="77"/>
      <c r="H26" s="77"/>
      <c r="I26" s="77"/>
      <c r="J26" s="77"/>
      <c r="K26" s="77"/>
      <c r="L26" s="79"/>
    </row>
    <row r="27" spans="1:12" ht="15" customHeight="1" x14ac:dyDescent="0.25">
      <c r="A27" s="10">
        <f t="shared" si="6"/>
        <v>20</v>
      </c>
      <c r="B27" s="10"/>
      <c r="C27" s="10">
        <v>24</v>
      </c>
      <c r="D27" s="10" t="s">
        <v>34</v>
      </c>
      <c r="E27" s="10" t="s">
        <v>26</v>
      </c>
      <c r="F27" s="10" t="s">
        <v>30</v>
      </c>
      <c r="G27" s="77"/>
      <c r="H27" s="77"/>
      <c r="I27" s="77"/>
      <c r="J27" s="77"/>
      <c r="K27" s="77"/>
      <c r="L27" s="79"/>
    </row>
    <row r="28" spans="1:12" ht="3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2"/>
    </row>
    <row r="29" spans="1:12" ht="15" customHeight="1" x14ac:dyDescent="0.25">
      <c r="A29" s="10">
        <f>A27+1</f>
        <v>21</v>
      </c>
      <c r="B29" s="10"/>
      <c r="C29" s="10">
        <v>39</v>
      </c>
      <c r="D29" s="10" t="s">
        <v>34</v>
      </c>
      <c r="E29" s="10" t="s">
        <v>28</v>
      </c>
      <c r="F29" s="10" t="s">
        <v>33</v>
      </c>
      <c r="G29" s="77"/>
      <c r="H29" s="78" t="s">
        <v>81</v>
      </c>
      <c r="I29" s="77"/>
      <c r="J29" s="77" t="s">
        <v>88</v>
      </c>
      <c r="K29" s="77"/>
      <c r="L29" s="79" t="s">
        <v>6</v>
      </c>
    </row>
    <row r="30" spans="1:12" ht="15" customHeight="1" x14ac:dyDescent="0.25">
      <c r="A30" s="10">
        <f t="shared" ref="A30:A33" si="7">1+A29</f>
        <v>22</v>
      </c>
      <c r="B30" s="10"/>
      <c r="C30" s="10">
        <v>40</v>
      </c>
      <c r="D30" s="10" t="s">
        <v>34</v>
      </c>
      <c r="E30" s="10" t="s">
        <v>28</v>
      </c>
      <c r="F30" s="10" t="s">
        <v>31</v>
      </c>
      <c r="G30" s="77"/>
      <c r="H30" s="77"/>
      <c r="I30" s="77"/>
      <c r="J30" s="77"/>
      <c r="K30" s="77"/>
      <c r="L30" s="76"/>
    </row>
    <row r="31" spans="1:12" ht="15" customHeight="1" x14ac:dyDescent="0.25">
      <c r="A31" s="10">
        <f t="shared" si="7"/>
        <v>23</v>
      </c>
      <c r="B31" s="10"/>
      <c r="C31" s="10">
        <v>41</v>
      </c>
      <c r="D31" s="10" t="s">
        <v>34</v>
      </c>
      <c r="E31" s="10" t="s">
        <v>29</v>
      </c>
      <c r="F31" s="10" t="s">
        <v>32</v>
      </c>
      <c r="G31" s="77"/>
      <c r="H31" s="77"/>
      <c r="I31" s="77"/>
      <c r="J31" s="77"/>
      <c r="K31" s="77"/>
      <c r="L31" s="76"/>
    </row>
    <row r="32" spans="1:12" ht="15" customHeight="1" x14ac:dyDescent="0.25">
      <c r="A32" s="10">
        <f t="shared" si="7"/>
        <v>24</v>
      </c>
      <c r="B32" s="10"/>
      <c r="C32" s="10">
        <v>42</v>
      </c>
      <c r="D32" s="10" t="s">
        <v>34</v>
      </c>
      <c r="E32" s="10" t="s">
        <v>29</v>
      </c>
      <c r="F32" s="10" t="s">
        <v>30</v>
      </c>
      <c r="G32" s="77"/>
      <c r="H32" s="77"/>
      <c r="I32" s="77"/>
      <c r="J32" s="77"/>
      <c r="K32" s="77"/>
      <c r="L32" s="76"/>
    </row>
    <row r="33" spans="1:12" ht="15" customHeight="1" x14ac:dyDescent="0.25">
      <c r="A33" s="10">
        <f t="shared" si="7"/>
        <v>25</v>
      </c>
      <c r="B33" s="10"/>
      <c r="C33" s="10">
        <v>43</v>
      </c>
      <c r="D33" s="10" t="s">
        <v>34</v>
      </c>
      <c r="E33" s="10" t="s">
        <v>29</v>
      </c>
      <c r="F33" s="10" t="s">
        <v>35</v>
      </c>
      <c r="G33" s="77"/>
      <c r="H33" s="77"/>
      <c r="I33" s="77"/>
      <c r="J33" s="77"/>
      <c r="K33" s="77"/>
      <c r="L33" s="76"/>
    </row>
    <row r="34" spans="1:12" ht="3" customHeight="1" x14ac:dyDescent="0.25">
      <c r="A34" s="10"/>
      <c r="B34" s="10"/>
      <c r="C34" s="10"/>
      <c r="D34" s="10"/>
      <c r="E34" s="10"/>
      <c r="F34" s="10"/>
      <c r="G34" s="10"/>
      <c r="H34" s="10"/>
      <c r="I34" s="77"/>
      <c r="J34" s="10"/>
      <c r="K34" s="10"/>
      <c r="L34" s="22"/>
    </row>
    <row r="35" spans="1:12" ht="15" customHeight="1" x14ac:dyDescent="0.25">
      <c r="A35" s="10">
        <f>A33+1</f>
        <v>26</v>
      </c>
      <c r="B35" s="10"/>
      <c r="C35" s="10">
        <v>8</v>
      </c>
      <c r="D35" s="10" t="s">
        <v>33</v>
      </c>
      <c r="E35" s="10" t="s">
        <v>1</v>
      </c>
      <c r="F35" s="10" t="s">
        <v>1</v>
      </c>
      <c r="G35" s="77"/>
      <c r="H35" s="77" t="s">
        <v>30</v>
      </c>
      <c r="I35" s="77"/>
      <c r="J35" s="77" t="s">
        <v>90</v>
      </c>
      <c r="K35" s="77"/>
      <c r="L35" s="76" t="s">
        <v>89</v>
      </c>
    </row>
    <row r="36" spans="1:12" ht="15" customHeight="1" x14ac:dyDescent="0.25">
      <c r="A36" s="10">
        <f t="shared" ref="A36:A39" si="8">1+A35</f>
        <v>27</v>
      </c>
      <c r="B36" s="10"/>
      <c r="C36" s="10">
        <v>9</v>
      </c>
      <c r="D36" s="10" t="s">
        <v>31</v>
      </c>
      <c r="E36" s="10" t="s">
        <v>1</v>
      </c>
      <c r="F36" s="10" t="s">
        <v>1</v>
      </c>
      <c r="G36" s="77"/>
      <c r="H36" s="77"/>
      <c r="I36" s="77"/>
      <c r="J36" s="77"/>
      <c r="K36" s="77"/>
      <c r="L36" s="76"/>
    </row>
    <row r="37" spans="1:12" ht="15" customHeight="1" x14ac:dyDescent="0.25">
      <c r="A37" s="10">
        <f t="shared" si="8"/>
        <v>28</v>
      </c>
      <c r="B37" s="10"/>
      <c r="C37" s="10">
        <v>10</v>
      </c>
      <c r="D37" s="10" t="s">
        <v>34</v>
      </c>
      <c r="E37" s="10" t="s">
        <v>1</v>
      </c>
      <c r="F37" s="10" t="s">
        <v>1</v>
      </c>
      <c r="G37" s="77"/>
      <c r="H37" s="77"/>
      <c r="I37" s="77"/>
      <c r="J37" s="77"/>
      <c r="K37" s="77"/>
      <c r="L37" s="76"/>
    </row>
    <row r="38" spans="1:12" ht="15" customHeight="1" x14ac:dyDescent="0.25">
      <c r="A38" s="10">
        <f t="shared" si="8"/>
        <v>29</v>
      </c>
      <c r="B38" s="10"/>
      <c r="C38" s="10">
        <v>11</v>
      </c>
      <c r="D38" s="10" t="s">
        <v>34</v>
      </c>
      <c r="E38" s="10" t="s">
        <v>26</v>
      </c>
      <c r="F38" s="10" t="s">
        <v>1</v>
      </c>
      <c r="G38" s="77"/>
      <c r="H38" s="77"/>
      <c r="I38" s="77"/>
      <c r="J38" s="77"/>
      <c r="K38" s="77"/>
      <c r="L38" s="76"/>
    </row>
    <row r="39" spans="1:12" ht="15" customHeight="1" x14ac:dyDescent="0.25">
      <c r="A39" s="10">
        <f t="shared" si="8"/>
        <v>30</v>
      </c>
      <c r="B39" s="10"/>
      <c r="C39" s="10">
        <v>12</v>
      </c>
      <c r="D39" s="10" t="s">
        <v>34</v>
      </c>
      <c r="E39" s="10" t="s">
        <v>27</v>
      </c>
      <c r="F39" s="10" t="s">
        <v>1</v>
      </c>
      <c r="G39" s="77"/>
      <c r="H39" s="77"/>
      <c r="I39" s="77"/>
      <c r="J39" s="77"/>
      <c r="K39" s="77"/>
      <c r="L39" s="76"/>
    </row>
    <row r="40" spans="1:12" ht="3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2"/>
    </row>
    <row r="41" spans="1:12" ht="15" customHeight="1" x14ac:dyDescent="0.25">
      <c r="A41" s="10">
        <f>A39+1</f>
        <v>31</v>
      </c>
      <c r="B41" s="10"/>
      <c r="C41" s="10">
        <v>34</v>
      </c>
      <c r="D41" s="10" t="s">
        <v>34</v>
      </c>
      <c r="E41" s="10" t="s">
        <v>27</v>
      </c>
      <c r="F41" s="10" t="s">
        <v>31</v>
      </c>
      <c r="G41" s="77"/>
      <c r="H41" s="77" t="s">
        <v>34</v>
      </c>
      <c r="I41" s="77"/>
      <c r="J41" s="77" t="s">
        <v>91</v>
      </c>
      <c r="K41" s="77"/>
      <c r="L41" s="76" t="s">
        <v>5</v>
      </c>
    </row>
    <row r="42" spans="1:12" ht="15" customHeight="1" x14ac:dyDescent="0.25">
      <c r="A42" s="10">
        <f t="shared" ref="A42:A45" si="9">1+A41</f>
        <v>32</v>
      </c>
      <c r="B42" s="10"/>
      <c r="C42" s="10">
        <v>35</v>
      </c>
      <c r="D42" s="10" t="s">
        <v>34</v>
      </c>
      <c r="E42" s="10" t="s">
        <v>28</v>
      </c>
      <c r="F42" s="10" t="s">
        <v>29</v>
      </c>
      <c r="G42" s="77"/>
      <c r="H42" s="77"/>
      <c r="I42" s="77"/>
      <c r="J42" s="77"/>
      <c r="K42" s="77"/>
      <c r="L42" s="76"/>
    </row>
    <row r="43" spans="1:12" ht="15" customHeight="1" x14ac:dyDescent="0.25">
      <c r="A43" s="10">
        <f t="shared" si="9"/>
        <v>33</v>
      </c>
      <c r="B43" s="10"/>
      <c r="C43" s="10">
        <v>36</v>
      </c>
      <c r="D43" s="10" t="s">
        <v>34</v>
      </c>
      <c r="E43" s="10" t="s">
        <v>28</v>
      </c>
      <c r="F43" s="10" t="s">
        <v>32</v>
      </c>
      <c r="G43" s="77"/>
      <c r="H43" s="77"/>
      <c r="I43" s="77"/>
      <c r="J43" s="77"/>
      <c r="K43" s="77"/>
      <c r="L43" s="76"/>
    </row>
    <row r="44" spans="1:12" ht="15" customHeight="1" x14ac:dyDescent="0.25">
      <c r="A44" s="10">
        <f t="shared" si="9"/>
        <v>34</v>
      </c>
      <c r="B44" s="10"/>
      <c r="C44" s="10">
        <v>37</v>
      </c>
      <c r="D44" s="10" t="s">
        <v>34</v>
      </c>
      <c r="E44" s="10" t="s">
        <v>28</v>
      </c>
      <c r="F44" s="10" t="s">
        <v>30</v>
      </c>
      <c r="G44" s="77"/>
      <c r="H44" s="77"/>
      <c r="I44" s="77"/>
      <c r="J44" s="77"/>
      <c r="K44" s="77"/>
      <c r="L44" s="76"/>
    </row>
    <row r="45" spans="1:12" ht="15" customHeight="1" x14ac:dyDescent="0.25">
      <c r="A45" s="10">
        <f t="shared" si="9"/>
        <v>35</v>
      </c>
      <c r="B45" s="10"/>
      <c r="C45" s="10">
        <v>38</v>
      </c>
      <c r="D45" s="10" t="s">
        <v>34</v>
      </c>
      <c r="E45" s="10" t="s">
        <v>28</v>
      </c>
      <c r="F45" s="10" t="s">
        <v>35</v>
      </c>
      <c r="G45" s="77"/>
      <c r="H45" s="77"/>
      <c r="I45" s="77"/>
      <c r="J45" s="77"/>
      <c r="K45" s="77"/>
      <c r="L45" s="76"/>
    </row>
    <row r="46" spans="1:12" ht="3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2"/>
    </row>
    <row r="47" spans="1:12" ht="15" customHeight="1" x14ac:dyDescent="0.25">
      <c r="A47" s="10">
        <f>A45+1</f>
        <v>36</v>
      </c>
      <c r="B47" s="10"/>
      <c r="C47" s="10">
        <v>21</v>
      </c>
      <c r="D47" s="10" t="s">
        <v>34</v>
      </c>
      <c r="E47" s="10" t="s">
        <v>26</v>
      </c>
      <c r="F47" s="10" t="s">
        <v>28</v>
      </c>
      <c r="G47" s="77"/>
      <c r="H47" s="77" t="s">
        <v>33</v>
      </c>
      <c r="I47" s="77"/>
      <c r="J47" s="77" t="s">
        <v>94</v>
      </c>
      <c r="K47" s="77"/>
      <c r="L47" s="76" t="s">
        <v>92</v>
      </c>
    </row>
    <row r="48" spans="1:12" ht="15" customHeight="1" x14ac:dyDescent="0.25">
      <c r="A48" s="10">
        <f t="shared" ref="A48:A49" si="10">1+A47</f>
        <v>37</v>
      </c>
      <c r="B48" s="10"/>
      <c r="C48" s="10">
        <v>22</v>
      </c>
      <c r="D48" s="10" t="s">
        <v>34</v>
      </c>
      <c r="E48" s="10" t="s">
        <v>26</v>
      </c>
      <c r="F48" s="10" t="s">
        <v>29</v>
      </c>
      <c r="G48" s="77"/>
      <c r="H48" s="77"/>
      <c r="I48" s="77"/>
      <c r="J48" s="77"/>
      <c r="K48" s="77"/>
      <c r="L48" s="76"/>
    </row>
    <row r="49" spans="1:12" ht="15" customHeight="1" x14ac:dyDescent="0.25">
      <c r="A49" s="10">
        <f t="shared" si="10"/>
        <v>38</v>
      </c>
      <c r="B49" s="10"/>
      <c r="C49" s="10">
        <v>23</v>
      </c>
      <c r="D49" s="10" t="s">
        <v>34</v>
      </c>
      <c r="E49" s="10" t="s">
        <v>26</v>
      </c>
      <c r="F49" s="10" t="s">
        <v>32</v>
      </c>
      <c r="G49" s="77"/>
      <c r="H49" s="77"/>
      <c r="I49" s="77"/>
      <c r="J49" s="77"/>
      <c r="K49" s="77"/>
      <c r="L49" s="76"/>
    </row>
    <row r="50" spans="1:12" ht="3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2"/>
    </row>
    <row r="51" spans="1:12" ht="15" customHeight="1" x14ac:dyDescent="0.25">
      <c r="A51" s="10">
        <f>A49+1</f>
        <v>39</v>
      </c>
      <c r="B51" s="10"/>
      <c r="C51" s="10">
        <v>47</v>
      </c>
      <c r="D51" s="10" t="s">
        <v>34</v>
      </c>
      <c r="E51" s="10" t="s">
        <v>32</v>
      </c>
      <c r="F51" s="10" t="s">
        <v>35</v>
      </c>
      <c r="G51" s="77"/>
      <c r="H51" s="77" t="s">
        <v>47</v>
      </c>
      <c r="I51" s="77"/>
      <c r="J51" s="77" t="s">
        <v>95</v>
      </c>
      <c r="K51" s="77"/>
      <c r="L51" s="76" t="s">
        <v>8</v>
      </c>
    </row>
    <row r="52" spans="1:12" ht="15" customHeight="1" x14ac:dyDescent="0.25">
      <c r="A52" s="10">
        <f t="shared" ref="A52:A53" si="11">1+A51</f>
        <v>40</v>
      </c>
      <c r="B52" s="10"/>
      <c r="C52" s="10">
        <v>48</v>
      </c>
      <c r="D52" s="10" t="s">
        <v>34</v>
      </c>
      <c r="E52" s="10" t="s">
        <v>32</v>
      </c>
      <c r="F52" s="10" t="s">
        <v>33</v>
      </c>
      <c r="G52" s="77"/>
      <c r="H52" s="77"/>
      <c r="I52" s="77"/>
      <c r="J52" s="77"/>
      <c r="K52" s="77"/>
      <c r="L52" s="76"/>
    </row>
    <row r="53" spans="1:12" ht="15" customHeight="1" x14ac:dyDescent="0.25">
      <c r="A53" s="10">
        <f t="shared" si="11"/>
        <v>41</v>
      </c>
      <c r="B53" s="10"/>
      <c r="C53" s="10">
        <v>49</v>
      </c>
      <c r="D53" s="10" t="s">
        <v>34</v>
      </c>
      <c r="E53" s="10" t="s">
        <v>32</v>
      </c>
      <c r="F53" s="10" t="s">
        <v>31</v>
      </c>
      <c r="G53" s="77"/>
      <c r="H53" s="77"/>
      <c r="I53" s="77"/>
      <c r="J53" s="77"/>
      <c r="K53" s="77"/>
      <c r="L53" s="76"/>
    </row>
    <row r="54" spans="1:12" ht="3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2"/>
    </row>
    <row r="55" spans="1:12" ht="15" customHeight="1" x14ac:dyDescent="0.25">
      <c r="A55" s="10">
        <f>A53+1</f>
        <v>42</v>
      </c>
      <c r="B55" s="10"/>
      <c r="C55" s="10">
        <v>18</v>
      </c>
      <c r="D55" s="10" t="s">
        <v>34</v>
      </c>
      <c r="E55" s="10" t="s">
        <v>33</v>
      </c>
      <c r="F55" s="10" t="s">
        <v>1</v>
      </c>
      <c r="G55" s="77"/>
      <c r="H55" s="77" t="s">
        <v>27</v>
      </c>
      <c r="I55" s="77"/>
      <c r="J55" s="77" t="s">
        <v>96</v>
      </c>
      <c r="K55" s="77"/>
      <c r="L55" s="76" t="s">
        <v>93</v>
      </c>
    </row>
    <row r="56" spans="1:12" ht="15" customHeight="1" x14ac:dyDescent="0.25">
      <c r="A56" s="10">
        <f t="shared" ref="A56:A57" si="12">1+A55</f>
        <v>43</v>
      </c>
      <c r="B56" s="10"/>
      <c r="C56" s="10">
        <v>19</v>
      </c>
      <c r="D56" s="10" t="s">
        <v>34</v>
      </c>
      <c r="E56" s="10" t="s">
        <v>31</v>
      </c>
      <c r="F56" s="10" t="s">
        <v>1</v>
      </c>
      <c r="G56" s="77"/>
      <c r="H56" s="77"/>
      <c r="I56" s="77"/>
      <c r="J56" s="77"/>
      <c r="K56" s="77"/>
      <c r="L56" s="76"/>
    </row>
    <row r="57" spans="1:12" ht="15" customHeight="1" x14ac:dyDescent="0.25">
      <c r="A57" s="10">
        <f t="shared" si="12"/>
        <v>44</v>
      </c>
      <c r="B57" s="10"/>
      <c r="C57" s="10">
        <v>20</v>
      </c>
      <c r="D57" s="10" t="s">
        <v>34</v>
      </c>
      <c r="E57" s="10" t="s">
        <v>26</v>
      </c>
      <c r="F57" s="10" t="s">
        <v>27</v>
      </c>
      <c r="G57" s="77"/>
      <c r="H57" s="77"/>
      <c r="I57" s="77"/>
      <c r="J57" s="77"/>
      <c r="K57" s="77"/>
      <c r="L57" s="76"/>
    </row>
    <row r="58" spans="1:12" ht="3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77"/>
      <c r="L58" s="22"/>
    </row>
    <row r="59" spans="1:12" ht="15" customHeight="1" x14ac:dyDescent="0.25">
      <c r="A59" s="10">
        <f>A57+1</f>
        <v>45</v>
      </c>
      <c r="B59" s="10"/>
      <c r="C59" s="10">
        <v>44</v>
      </c>
      <c r="D59" s="10" t="s">
        <v>34</v>
      </c>
      <c r="E59" s="10" t="s">
        <v>29</v>
      </c>
      <c r="F59" s="10" t="s">
        <v>33</v>
      </c>
      <c r="G59" s="77"/>
      <c r="H59" s="77" t="s">
        <v>32</v>
      </c>
      <c r="I59" s="77"/>
      <c r="J59" s="77" t="s">
        <v>97</v>
      </c>
      <c r="K59" s="77"/>
      <c r="L59" s="76" t="s">
        <v>7</v>
      </c>
    </row>
    <row r="60" spans="1:12" ht="15" customHeight="1" x14ac:dyDescent="0.25">
      <c r="A60" s="10">
        <f t="shared" ref="A60:A61" si="13">1+A59</f>
        <v>46</v>
      </c>
      <c r="B60" s="10"/>
      <c r="C60" s="10">
        <v>45</v>
      </c>
      <c r="D60" s="10" t="s">
        <v>34</v>
      </c>
      <c r="E60" s="10" t="s">
        <v>29</v>
      </c>
      <c r="F60" s="10" t="s">
        <v>31</v>
      </c>
      <c r="G60" s="77"/>
      <c r="H60" s="77"/>
      <c r="I60" s="77"/>
      <c r="J60" s="77"/>
      <c r="K60" s="77"/>
      <c r="L60" s="76"/>
    </row>
    <row r="61" spans="1:12" ht="15" customHeight="1" x14ac:dyDescent="0.25">
      <c r="A61" s="10">
        <f t="shared" si="13"/>
        <v>47</v>
      </c>
      <c r="B61" s="10"/>
      <c r="C61" s="10">
        <v>46</v>
      </c>
      <c r="D61" s="10" t="s">
        <v>34</v>
      </c>
      <c r="E61" s="10" t="s">
        <v>32</v>
      </c>
      <c r="F61" s="10" t="s">
        <v>30</v>
      </c>
      <c r="G61" s="77"/>
      <c r="H61" s="77"/>
      <c r="I61" s="77"/>
      <c r="J61" s="77"/>
      <c r="K61" s="77"/>
      <c r="L61" s="76"/>
    </row>
    <row r="62" spans="1:12" ht="3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2"/>
    </row>
    <row r="63" spans="1:12" ht="15" customHeight="1" x14ac:dyDescent="0.25">
      <c r="A63" s="10">
        <f>A61+1</f>
        <v>48</v>
      </c>
      <c r="B63" s="10"/>
      <c r="C63" s="10">
        <v>25</v>
      </c>
      <c r="D63" s="10" t="s">
        <v>34</v>
      </c>
      <c r="E63" s="10" t="s">
        <v>26</v>
      </c>
      <c r="F63" s="10" t="s">
        <v>35</v>
      </c>
      <c r="G63" s="10"/>
      <c r="H63" s="10"/>
      <c r="I63" s="10"/>
      <c r="J63" s="10"/>
      <c r="K63" s="10"/>
      <c r="L63" s="22" t="s">
        <v>53</v>
      </c>
    </row>
    <row r="64" spans="1:12" ht="15" customHeight="1" x14ac:dyDescent="0.25">
      <c r="A64" s="10">
        <f t="shared" ref="A64:A66" si="14">1+A63</f>
        <v>49</v>
      </c>
      <c r="B64" s="10"/>
      <c r="C64" s="10">
        <v>26</v>
      </c>
      <c r="D64" s="10" t="s">
        <v>34</v>
      </c>
      <c r="E64" s="10" t="s">
        <v>26</v>
      </c>
      <c r="F64" s="10" t="s">
        <v>33</v>
      </c>
      <c r="G64" s="10"/>
      <c r="H64" s="10"/>
      <c r="I64" s="10"/>
      <c r="J64" s="10"/>
      <c r="K64" s="10"/>
      <c r="L64" s="22" t="s">
        <v>53</v>
      </c>
    </row>
    <row r="65" spans="1:12" ht="15" customHeight="1" x14ac:dyDescent="0.25">
      <c r="A65" s="10">
        <f t="shared" si="14"/>
        <v>50</v>
      </c>
      <c r="B65" s="10"/>
      <c r="C65" s="10">
        <v>50</v>
      </c>
      <c r="D65" s="10" t="s">
        <v>34</v>
      </c>
      <c r="E65" s="10" t="s">
        <v>30</v>
      </c>
      <c r="F65" s="10" t="s">
        <v>35</v>
      </c>
      <c r="G65" s="10"/>
      <c r="H65" s="10"/>
      <c r="I65" s="10"/>
      <c r="J65" s="10"/>
      <c r="K65" s="10"/>
      <c r="L65" s="22" t="s">
        <v>53</v>
      </c>
    </row>
    <row r="66" spans="1:12" ht="15" customHeight="1" x14ac:dyDescent="0.25">
      <c r="A66" s="10">
        <f t="shared" si="14"/>
        <v>51</v>
      </c>
      <c r="B66" s="10"/>
      <c r="C66" s="10">
        <v>51</v>
      </c>
      <c r="D66" s="10" t="s">
        <v>34</v>
      </c>
      <c r="E66" s="10" t="s">
        <v>30</v>
      </c>
      <c r="F66" s="10" t="s">
        <v>33</v>
      </c>
      <c r="G66" s="10"/>
      <c r="H66" s="10"/>
      <c r="I66" s="10"/>
      <c r="J66" s="10"/>
      <c r="K66" s="10"/>
      <c r="L66" s="22" t="s">
        <v>53</v>
      </c>
    </row>
    <row r="67" spans="1:12" ht="3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20"/>
    </row>
  </sheetData>
  <mergeCells count="72">
    <mergeCell ref="C1:F1"/>
    <mergeCell ref="A2:A4"/>
    <mergeCell ref="B2:B3"/>
    <mergeCell ref="C2:F2"/>
    <mergeCell ref="G2:G3"/>
    <mergeCell ref="D3:F3"/>
    <mergeCell ref="B6:B12"/>
    <mergeCell ref="G6:G11"/>
    <mergeCell ref="H6:H12"/>
    <mergeCell ref="I6:I12"/>
    <mergeCell ref="G14:G20"/>
    <mergeCell ref="H14:H20"/>
    <mergeCell ref="I14:I20"/>
    <mergeCell ref="J14:J20"/>
    <mergeCell ref="K14:K20"/>
    <mergeCell ref="L14:L20"/>
    <mergeCell ref="H2:H4"/>
    <mergeCell ref="J2:J4"/>
    <mergeCell ref="I2:I4"/>
    <mergeCell ref="K2:K4"/>
    <mergeCell ref="L6:L12"/>
    <mergeCell ref="L2:L4"/>
    <mergeCell ref="J6:J12"/>
    <mergeCell ref="K6:K12"/>
    <mergeCell ref="H22:H27"/>
    <mergeCell ref="I22:I27"/>
    <mergeCell ref="J22:J27"/>
    <mergeCell ref="L22:L27"/>
    <mergeCell ref="G22:G27"/>
    <mergeCell ref="K22:K27"/>
    <mergeCell ref="G29:G33"/>
    <mergeCell ref="H29:H33"/>
    <mergeCell ref="I29:I33"/>
    <mergeCell ref="J29:J33"/>
    <mergeCell ref="L29:L33"/>
    <mergeCell ref="K29:K33"/>
    <mergeCell ref="L35:L39"/>
    <mergeCell ref="L41:L45"/>
    <mergeCell ref="G47:G49"/>
    <mergeCell ref="H47:H49"/>
    <mergeCell ref="H51:H53"/>
    <mergeCell ref="G51:G53"/>
    <mergeCell ref="G35:G39"/>
    <mergeCell ref="H35:H39"/>
    <mergeCell ref="I34:I39"/>
    <mergeCell ref="J35:J39"/>
    <mergeCell ref="K35:K39"/>
    <mergeCell ref="K41:K45"/>
    <mergeCell ref="G41:G45"/>
    <mergeCell ref="H41:H45"/>
    <mergeCell ref="J41:J45"/>
    <mergeCell ref="I41:I45"/>
    <mergeCell ref="G59:G61"/>
    <mergeCell ref="H59:H61"/>
    <mergeCell ref="I59:I61"/>
    <mergeCell ref="J59:J61"/>
    <mergeCell ref="I55:I57"/>
    <mergeCell ref="J55:J57"/>
    <mergeCell ref="H55:H57"/>
    <mergeCell ref="J47:J49"/>
    <mergeCell ref="I47:I49"/>
    <mergeCell ref="I51:I53"/>
    <mergeCell ref="J51:J53"/>
    <mergeCell ref="G55:G57"/>
    <mergeCell ref="L47:L49"/>
    <mergeCell ref="L51:L53"/>
    <mergeCell ref="L55:L57"/>
    <mergeCell ref="L59:L61"/>
    <mergeCell ref="K58:K61"/>
    <mergeCell ref="K55:K57"/>
    <mergeCell ref="K51:K53"/>
    <mergeCell ref="K47:K4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E8" sqref="E8"/>
    </sheetView>
  </sheetViews>
  <sheetFormatPr defaultRowHeight="15" x14ac:dyDescent="0.25"/>
  <cols>
    <col min="1" max="2" width="6.7109375" customWidth="1"/>
    <col min="3" max="3" width="18.7109375" customWidth="1"/>
    <col min="4" max="4" width="14" customWidth="1"/>
    <col min="5" max="5" width="37.42578125" customWidth="1"/>
    <col min="6" max="6" width="14.42578125" customWidth="1"/>
    <col min="7" max="7" width="20.7109375" customWidth="1"/>
    <col min="8" max="9" width="4.7109375" customWidth="1"/>
    <col min="11" max="11" width="11" customWidth="1"/>
  </cols>
  <sheetData>
    <row r="1" spans="1:18" ht="30" customHeight="1" x14ac:dyDescent="0.25">
      <c r="A1" s="57" t="s">
        <v>42</v>
      </c>
      <c r="B1" s="57"/>
      <c r="C1" s="57"/>
      <c r="D1" s="57"/>
      <c r="E1" s="57"/>
      <c r="F1" s="57"/>
      <c r="G1" s="57"/>
      <c r="J1" s="61" t="s">
        <v>11</v>
      </c>
      <c r="K1" s="61" t="s">
        <v>16</v>
      </c>
      <c r="L1" s="61" t="s">
        <v>15</v>
      </c>
      <c r="M1" s="58" t="s">
        <v>12</v>
      </c>
      <c r="N1" s="59"/>
      <c r="O1" s="58" t="s">
        <v>13</v>
      </c>
      <c r="P1" s="59"/>
      <c r="Q1" s="58" t="s">
        <v>14</v>
      </c>
      <c r="R1" s="59"/>
    </row>
    <row r="2" spans="1:18" x14ac:dyDescent="0.25">
      <c r="A2" s="57"/>
      <c r="B2" s="57"/>
      <c r="C2" s="57"/>
      <c r="D2" s="57"/>
      <c r="E2" s="57"/>
      <c r="F2" s="57"/>
      <c r="G2" s="57"/>
      <c r="J2" s="62"/>
      <c r="K2" s="62"/>
      <c r="L2" s="62"/>
      <c r="M2" s="17" t="s">
        <v>9</v>
      </c>
      <c r="N2" s="17" t="s">
        <v>10</v>
      </c>
      <c r="O2" s="17" t="s">
        <v>9</v>
      </c>
      <c r="P2" s="17" t="s">
        <v>10</v>
      </c>
      <c r="Q2" s="17" t="s">
        <v>9</v>
      </c>
      <c r="R2" s="17" t="s">
        <v>10</v>
      </c>
    </row>
    <row r="3" spans="1:18" x14ac:dyDescent="0.25">
      <c r="A3" s="3" t="s">
        <v>17</v>
      </c>
      <c r="B3" s="3" t="s">
        <v>21</v>
      </c>
      <c r="C3" s="3" t="s">
        <v>18</v>
      </c>
      <c r="D3" s="3" t="s">
        <v>19</v>
      </c>
      <c r="E3" s="3" t="s">
        <v>23</v>
      </c>
      <c r="F3" s="3" t="s">
        <v>22</v>
      </c>
      <c r="G3" s="3" t="s">
        <v>20</v>
      </c>
      <c r="J3" s="14"/>
      <c r="K3" s="15"/>
      <c r="L3" s="15"/>
      <c r="M3" s="16"/>
      <c r="N3" s="16"/>
      <c r="O3" s="16"/>
      <c r="P3" s="16"/>
      <c r="Q3" s="16"/>
      <c r="R3" s="16"/>
    </row>
    <row r="4" spans="1:18" ht="30" customHeight="1" x14ac:dyDescent="0.25">
      <c r="A4" s="10">
        <v>1</v>
      </c>
      <c r="B4" s="10">
        <v>1</v>
      </c>
      <c r="C4" s="10" t="s">
        <v>3</v>
      </c>
      <c r="D4" s="19" t="s">
        <v>137</v>
      </c>
      <c r="E4" s="11" t="s">
        <v>24</v>
      </c>
      <c r="F4" s="11" t="s">
        <v>140</v>
      </c>
      <c r="G4" s="20" t="s">
        <v>56</v>
      </c>
      <c r="J4" s="14">
        <v>24</v>
      </c>
      <c r="K4" s="15">
        <v>84.197599999999994</v>
      </c>
      <c r="L4" s="15">
        <v>0.57699999999999996</v>
      </c>
      <c r="M4" s="16">
        <f>K4*(3/1000)</f>
        <v>0.25259280000000001</v>
      </c>
      <c r="N4" s="16">
        <f>K4*(20/1000)</f>
        <v>1.6839519999999999</v>
      </c>
      <c r="O4" s="16">
        <f t="shared" ref="O4" si="0">M4*4</f>
        <v>1.0103712</v>
      </c>
      <c r="P4" s="16">
        <f t="shared" ref="P4" si="1">N4*4</f>
        <v>6.7358079999999996</v>
      </c>
      <c r="Q4" s="16">
        <f t="shared" ref="Q4" si="2">O4/7</f>
        <v>0.14433874285714285</v>
      </c>
      <c r="R4" s="16">
        <f t="shared" ref="R4" si="3">P4/7</f>
        <v>0.96225828571428562</v>
      </c>
    </row>
    <row r="5" spans="1:18" ht="30" customHeight="1" x14ac:dyDescent="0.25">
      <c r="A5" s="4">
        <f t="shared" ref="A5:A11" si="4">1+A4</f>
        <v>2</v>
      </c>
      <c r="B5" s="4">
        <v>1</v>
      </c>
      <c r="C5" s="4" t="s">
        <v>136</v>
      </c>
      <c r="D5" s="4" t="s">
        <v>137</v>
      </c>
      <c r="E5" s="5" t="s">
        <v>138</v>
      </c>
      <c r="F5" s="5" t="s">
        <v>139</v>
      </c>
      <c r="G5" s="6" t="s">
        <v>56</v>
      </c>
      <c r="J5" s="14">
        <v>10</v>
      </c>
      <c r="K5" s="15">
        <v>3.64</v>
      </c>
      <c r="L5" s="15">
        <v>2</v>
      </c>
      <c r="M5" s="16">
        <f>K5*(3/1000)</f>
        <v>1.0920000000000001E-2</v>
      </c>
      <c r="N5" s="16">
        <f>K5*(20/1000)</f>
        <v>7.2800000000000004E-2</v>
      </c>
      <c r="O5" s="16">
        <f t="shared" ref="O5" si="5">M5*4</f>
        <v>4.3680000000000004E-2</v>
      </c>
      <c r="P5" s="16">
        <f t="shared" ref="P5" si="6">N5*4</f>
        <v>0.29120000000000001</v>
      </c>
      <c r="Q5" s="16">
        <f t="shared" ref="Q5" si="7">O5/7</f>
        <v>6.2400000000000008E-3</v>
      </c>
      <c r="R5" s="16">
        <f t="shared" ref="R5" si="8">P5/7</f>
        <v>4.1600000000000005E-2</v>
      </c>
    </row>
    <row r="6" spans="1:18" ht="30" customHeight="1" x14ac:dyDescent="0.25">
      <c r="A6" s="19">
        <f t="shared" si="4"/>
        <v>3</v>
      </c>
      <c r="B6" s="19" t="s">
        <v>142</v>
      </c>
      <c r="C6" s="19"/>
      <c r="D6" s="19"/>
      <c r="E6" s="21"/>
      <c r="F6" s="21"/>
      <c r="G6" s="20"/>
      <c r="J6" s="14">
        <v>28</v>
      </c>
      <c r="K6" s="15">
        <v>212.87200000000001</v>
      </c>
      <c r="L6" s="15">
        <v>0.22600000000000001</v>
      </c>
      <c r="M6" s="16">
        <f>K6*(3/1000)</f>
        <v>0.63861600000000007</v>
      </c>
      <c r="N6" s="16">
        <f>K6*(20/1000)</f>
        <v>4.2574400000000008</v>
      </c>
      <c r="O6" s="16">
        <f t="shared" ref="O6" si="9">M6*4</f>
        <v>2.5544640000000003</v>
      </c>
      <c r="P6" s="16">
        <f t="shared" ref="P6" si="10">N6*4</f>
        <v>17.029760000000003</v>
      </c>
      <c r="Q6" s="16">
        <f t="shared" ref="Q6" si="11">O6/7</f>
        <v>0.36492342857142862</v>
      </c>
      <c r="R6" s="16">
        <f t="shared" ref="R6" si="12">P6/7</f>
        <v>2.4328228571428574</v>
      </c>
    </row>
    <row r="7" spans="1:18" ht="30" customHeight="1" x14ac:dyDescent="0.25">
      <c r="A7" s="19">
        <f t="shared" si="4"/>
        <v>4</v>
      </c>
      <c r="B7" s="19" t="s">
        <v>142</v>
      </c>
      <c r="C7" s="19"/>
      <c r="D7" s="19"/>
      <c r="E7" s="31"/>
      <c r="F7" s="31"/>
      <c r="G7" s="20"/>
      <c r="J7" s="14"/>
      <c r="K7" s="15"/>
      <c r="L7" s="15"/>
      <c r="M7" s="16"/>
      <c r="N7" s="16"/>
      <c r="O7" s="16"/>
      <c r="P7" s="16"/>
      <c r="Q7" s="16"/>
      <c r="R7" s="16"/>
    </row>
    <row r="8" spans="1:18" ht="30" customHeight="1" x14ac:dyDescent="0.25">
      <c r="A8" s="19">
        <f>1+A6</f>
        <v>4</v>
      </c>
      <c r="B8" s="19" t="s">
        <v>142</v>
      </c>
      <c r="C8" s="7"/>
      <c r="D8" s="19"/>
      <c r="E8" s="21"/>
      <c r="F8" s="21"/>
      <c r="G8" s="20"/>
      <c r="J8" s="14">
        <v>16</v>
      </c>
      <c r="K8" s="15">
        <v>13.472479999999999</v>
      </c>
      <c r="L8" s="15">
        <v>3.7</v>
      </c>
      <c r="M8" s="16">
        <f>K8*(3/1000)</f>
        <v>4.0417439999999999E-2</v>
      </c>
      <c r="N8" s="16">
        <f>K8*(20/1000)</f>
        <v>0.26944960000000001</v>
      </c>
      <c r="O8" s="16">
        <f t="shared" ref="O8" si="13">M8*4</f>
        <v>0.16166976</v>
      </c>
      <c r="P8" s="16">
        <f t="shared" ref="P8" si="14">N8*4</f>
        <v>1.0777984</v>
      </c>
      <c r="Q8" s="16">
        <f>O8/2</f>
        <v>8.0834879999999998E-2</v>
      </c>
      <c r="R8" s="16">
        <f>P8/2</f>
        <v>0.53889920000000002</v>
      </c>
    </row>
    <row r="9" spans="1:18" ht="30" customHeight="1" x14ac:dyDescent="0.25">
      <c r="A9" s="19">
        <f>1+A8</f>
        <v>5</v>
      </c>
      <c r="B9" s="19">
        <v>1</v>
      </c>
      <c r="C9" s="19"/>
      <c r="D9" s="19"/>
      <c r="E9" s="20" t="s">
        <v>291</v>
      </c>
      <c r="F9" s="20"/>
      <c r="G9" s="20"/>
    </row>
    <row r="10" spans="1:18" ht="30" customHeight="1" x14ac:dyDescent="0.25">
      <c r="A10" s="19">
        <f t="shared" si="4"/>
        <v>6</v>
      </c>
      <c r="B10" s="19">
        <v>1</v>
      </c>
      <c r="C10" s="7"/>
      <c r="D10" s="7"/>
      <c r="E10" s="20" t="s">
        <v>292</v>
      </c>
      <c r="F10" s="20"/>
      <c r="G10" s="20"/>
    </row>
    <row r="11" spans="1:18" ht="30" customHeight="1" x14ac:dyDescent="0.25">
      <c r="A11" s="19">
        <f t="shared" si="4"/>
        <v>7</v>
      </c>
      <c r="B11" s="19">
        <v>1</v>
      </c>
      <c r="C11" s="19"/>
      <c r="D11" s="19"/>
      <c r="E11" s="21" t="s">
        <v>60</v>
      </c>
      <c r="F11" s="20"/>
      <c r="G11" s="20"/>
    </row>
    <row r="12" spans="1:18" ht="30" customHeight="1" x14ac:dyDescent="0.25">
      <c r="A12" s="19">
        <f>1+A11</f>
        <v>8</v>
      </c>
      <c r="B12" s="19">
        <v>1</v>
      </c>
      <c r="C12" s="19" t="s">
        <v>151</v>
      </c>
      <c r="D12" s="19" t="s">
        <v>141</v>
      </c>
      <c r="E12" s="21" t="s">
        <v>152</v>
      </c>
      <c r="F12" s="20" t="s">
        <v>153</v>
      </c>
      <c r="G12" s="20" t="s">
        <v>56</v>
      </c>
    </row>
    <row r="13" spans="1:18" x14ac:dyDescent="0.25">
      <c r="A13" s="12"/>
      <c r="B13" s="12"/>
      <c r="C13" s="12"/>
      <c r="D13" s="12"/>
      <c r="E13" s="13"/>
      <c r="F13" s="13"/>
      <c r="G13" s="13"/>
    </row>
    <row r="16" spans="1:18" ht="24.95" customHeight="1" x14ac:dyDescent="0.25">
      <c r="A16" s="57" t="s">
        <v>38</v>
      </c>
      <c r="B16" s="57"/>
      <c r="C16" s="57"/>
      <c r="D16" s="57"/>
      <c r="E16" s="57"/>
      <c r="F16" s="57"/>
      <c r="G16" s="57"/>
    </row>
    <row r="17" spans="1:7" ht="20.100000000000001" customHeight="1" x14ac:dyDescent="0.25">
      <c r="A17" s="8" t="s">
        <v>17</v>
      </c>
      <c r="B17" s="64" t="s">
        <v>39</v>
      </c>
      <c r="C17" s="64"/>
      <c r="D17" s="64"/>
      <c r="E17" s="64"/>
      <c r="F17" s="8" t="s">
        <v>40</v>
      </c>
      <c r="G17" s="8" t="s">
        <v>41</v>
      </c>
    </row>
    <row r="18" spans="1:7" ht="20.100000000000001" customHeight="1" x14ac:dyDescent="0.25">
      <c r="A18" s="4">
        <v>1</v>
      </c>
      <c r="B18" s="80" t="s">
        <v>57</v>
      </c>
      <c r="C18" s="80"/>
      <c r="D18" s="80"/>
      <c r="E18" s="80"/>
      <c r="F18" s="9"/>
      <c r="G18" s="9"/>
    </row>
    <row r="19" spans="1:7" ht="39.950000000000003" customHeight="1" x14ac:dyDescent="0.25">
      <c r="A19" s="4">
        <v>2</v>
      </c>
      <c r="B19" s="80" t="s">
        <v>61</v>
      </c>
      <c r="C19" s="80"/>
      <c r="D19" s="80"/>
      <c r="E19" s="80"/>
      <c r="F19" s="9"/>
      <c r="G19" s="9"/>
    </row>
    <row r="20" spans="1:7" ht="60" customHeight="1" x14ac:dyDescent="0.25">
      <c r="A20" s="4">
        <v>3</v>
      </c>
      <c r="B20" s="80" t="s">
        <v>58</v>
      </c>
      <c r="C20" s="80"/>
      <c r="D20" s="80"/>
      <c r="E20" s="80"/>
      <c r="F20" s="9"/>
      <c r="G20" s="9"/>
    </row>
    <row r="21" spans="1:7" ht="20.100000000000001" customHeight="1" x14ac:dyDescent="0.25">
      <c r="A21" s="4">
        <v>4</v>
      </c>
      <c r="B21" s="80" t="s">
        <v>59</v>
      </c>
      <c r="C21" s="80"/>
      <c r="D21" s="80"/>
      <c r="E21" s="80"/>
      <c r="F21" s="9"/>
      <c r="G21" s="9"/>
    </row>
    <row r="22" spans="1:7" ht="20.100000000000001" customHeight="1" x14ac:dyDescent="0.25">
      <c r="A22" s="4">
        <v>5</v>
      </c>
      <c r="B22" s="80"/>
      <c r="C22" s="80"/>
      <c r="D22" s="80"/>
      <c r="E22" s="80"/>
      <c r="F22" s="9"/>
      <c r="G22" s="9"/>
    </row>
    <row r="23" spans="1:7" ht="20.100000000000001" customHeight="1" x14ac:dyDescent="0.25">
      <c r="A23" s="4">
        <v>6</v>
      </c>
      <c r="B23" s="81"/>
      <c r="C23" s="82"/>
      <c r="D23" s="82"/>
      <c r="E23" s="83"/>
      <c r="F23" s="9"/>
      <c r="G23" s="9"/>
    </row>
    <row r="24" spans="1:7" ht="20.100000000000001" customHeight="1" x14ac:dyDescent="0.25">
      <c r="A24" s="4">
        <v>7</v>
      </c>
      <c r="B24" s="80"/>
      <c r="C24" s="80"/>
      <c r="D24" s="80"/>
      <c r="E24" s="80"/>
      <c r="F24" s="9"/>
      <c r="G24" s="9"/>
    </row>
    <row r="25" spans="1:7" ht="20.100000000000001" customHeight="1" x14ac:dyDescent="0.25">
      <c r="A25" s="4">
        <v>8</v>
      </c>
      <c r="B25" s="80"/>
      <c r="C25" s="80"/>
      <c r="D25" s="80"/>
      <c r="E25" s="80"/>
      <c r="F25" s="9"/>
      <c r="G25" s="9"/>
    </row>
    <row r="26" spans="1:7" ht="20.100000000000001" customHeight="1" x14ac:dyDescent="0.25">
      <c r="A26" s="4">
        <v>9</v>
      </c>
      <c r="B26" s="80"/>
      <c r="C26" s="80"/>
      <c r="D26" s="80"/>
      <c r="E26" s="80"/>
      <c r="F26" s="9"/>
      <c r="G26" s="9"/>
    </row>
    <row r="27" spans="1:7" ht="20.100000000000001" customHeight="1" x14ac:dyDescent="0.25">
      <c r="A27" s="4">
        <v>10</v>
      </c>
      <c r="B27" s="80"/>
      <c r="C27" s="80"/>
      <c r="D27" s="80"/>
      <c r="E27" s="80"/>
      <c r="F27" s="9"/>
      <c r="G27" s="9"/>
    </row>
    <row r="28" spans="1:7" ht="20.100000000000001" customHeight="1" x14ac:dyDescent="0.25">
      <c r="A28" s="4">
        <v>11</v>
      </c>
      <c r="B28" s="80"/>
      <c r="C28" s="80"/>
      <c r="D28" s="80"/>
      <c r="E28" s="80"/>
      <c r="F28" s="9"/>
      <c r="G28" s="9"/>
    </row>
  </sheetData>
  <mergeCells count="20">
    <mergeCell ref="B27:E27"/>
    <mergeCell ref="B28:E28"/>
    <mergeCell ref="K1:K2"/>
    <mergeCell ref="L1:L2"/>
    <mergeCell ref="B21:E21"/>
    <mergeCell ref="B22:E22"/>
    <mergeCell ref="B23:E23"/>
    <mergeCell ref="B24:E24"/>
    <mergeCell ref="B25:E25"/>
    <mergeCell ref="B26:E26"/>
    <mergeCell ref="A1:G2"/>
    <mergeCell ref="A16:G16"/>
    <mergeCell ref="B17:E17"/>
    <mergeCell ref="B18:E18"/>
    <mergeCell ref="B19:E19"/>
    <mergeCell ref="B20:E20"/>
    <mergeCell ref="J1:J2"/>
    <mergeCell ref="M1:N1"/>
    <mergeCell ref="O1:P1"/>
    <mergeCell ref="Q1:R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BOM-PS-System</vt:lpstr>
      <vt:lpstr>WL&gt;&gt;MS-PS Connector</vt:lpstr>
      <vt:lpstr>WL&gt;&gt;RBO2VF-Cable</vt:lpstr>
      <vt:lpstr>WL&gt;&gt;RBO2VF-Assy</vt:lpstr>
      <vt:lpstr>WL&gt;&gt;MDM-CS Connector</vt:lpstr>
      <vt:lpstr>BOM-Process Notes</vt:lpstr>
      <vt:lpstr>'BOM-Process Notes'!Print_Area</vt:lpstr>
      <vt:lpstr>'BOM-PS-System'!Print_Area</vt:lpstr>
      <vt:lpstr>'WL&gt;&gt;MDM-CS Connector'!Print_Area</vt:lpstr>
      <vt:lpstr>'WL&gt;&gt;MDM-CS Connector'!Print_Titles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Joseph</dc:creator>
  <cp:lastModifiedBy>john m joseph</cp:lastModifiedBy>
  <cp:lastPrinted>2015-09-28T20:19:05Z</cp:lastPrinted>
  <dcterms:created xsi:type="dcterms:W3CDTF">2012-12-11T20:43:54Z</dcterms:created>
  <dcterms:modified xsi:type="dcterms:W3CDTF">2016-02-02T19:05:03Z</dcterms:modified>
</cp:coreProperties>
</file>