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eitner\Documents\USPAS - Ion Sources\references\"/>
    </mc:Choice>
  </mc:AlternateContent>
  <bookViews>
    <workbookView xWindow="0" yWindow="0" windowWidth="25230" windowHeight="106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9" i="1"/>
  <c r="A17" i="1"/>
  <c r="D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G1" i="1"/>
  <c r="E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G39" i="1"/>
  <c r="H39" i="1"/>
  <c r="I39" i="1"/>
  <c r="G38" i="1"/>
  <c r="H38" i="1"/>
  <c r="I38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2" i="1"/>
  <c r="I2" i="1"/>
  <c r="G3" i="1"/>
  <c r="I3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H5" i="1"/>
  <c r="H37" i="1"/>
  <c r="H11" i="1"/>
  <c r="I1" i="1"/>
  <c r="H2" i="1"/>
  <c r="H1" i="1"/>
  <c r="H7" i="1"/>
  <c r="H3" i="1"/>
  <c r="H4" i="1"/>
  <c r="H6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<sst xmlns="http://schemas.openxmlformats.org/spreadsheetml/2006/main" count="11" uniqueCount="11">
  <si>
    <t>Debey Length</t>
  </si>
  <si>
    <t>cm-3</t>
  </si>
  <si>
    <t>eV</t>
  </si>
  <si>
    <t xml:space="preserve">cm </t>
  </si>
  <si>
    <t>Plasma Density</t>
  </si>
  <si>
    <t>temperature</t>
  </si>
  <si>
    <t>Apply external voltage</t>
  </si>
  <si>
    <t>V</t>
  </si>
  <si>
    <t>Sheeth thickness</t>
  </si>
  <si>
    <t>debey lengths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</si>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</sst>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Sheet1!$D$1:$D$39</c:f>
              <c:numCache>
                <c:formatCode>0.00E+00</c:formatCode>
                <c:ptCount val="39"/>
                <c:pt idx="0">
                  <c:v>0</c:v>
                </c:pt>
                <c:pt idx="1">
                  <c:v>1.6613985072823441E-3</c:v>
                </c:pt>
                <c:pt idx="2">
                  <c:v>3.3227970145646882E-3</c:v>
                </c:pt>
                <c:pt idx="3">
                  <c:v>4.984195521847032E-3</c:v>
                </c:pt>
                <c:pt idx="4">
                  <c:v>6.6455940291293763E-3</c:v>
                </c:pt>
                <c:pt idx="5">
                  <c:v>8.3069925364117198E-3</c:v>
                </c:pt>
                <c:pt idx="6">
                  <c:v>9.968391043694064E-3</c:v>
                </c:pt>
                <c:pt idx="7">
                  <c:v>1.1629789550976407E-2</c:v>
                </c:pt>
                <c:pt idx="8">
                  <c:v>1.3291188058258753E-2</c:v>
                </c:pt>
                <c:pt idx="9">
                  <c:v>1.4952586565541095E-2</c:v>
                </c:pt>
                <c:pt idx="10">
                  <c:v>1.661398507282344E-2</c:v>
                </c:pt>
                <c:pt idx="11">
                  <c:v>1.9936782087388128E-2</c:v>
                </c:pt>
                <c:pt idx="12">
                  <c:v>2.3259579101952813E-2</c:v>
                </c:pt>
                <c:pt idx="13">
                  <c:v>2.6582376116517505E-2</c:v>
                </c:pt>
                <c:pt idx="14">
                  <c:v>2.990517313108219E-2</c:v>
                </c:pt>
                <c:pt idx="15">
                  <c:v>3.3227970145646879E-2</c:v>
                </c:pt>
                <c:pt idx="16">
                  <c:v>3.6550767160211571E-2</c:v>
                </c:pt>
                <c:pt idx="17">
                  <c:v>3.9873564174776256E-2</c:v>
                </c:pt>
                <c:pt idx="18">
                  <c:v>4.3196361189340941E-2</c:v>
                </c:pt>
                <c:pt idx="19">
                  <c:v>4.6519158203905626E-2</c:v>
                </c:pt>
                <c:pt idx="20">
                  <c:v>4.9841955218470319E-2</c:v>
                </c:pt>
                <c:pt idx="21">
                  <c:v>5.3164752233035011E-2</c:v>
                </c:pt>
                <c:pt idx="22">
                  <c:v>5.6487549247599696E-2</c:v>
                </c:pt>
                <c:pt idx="23">
                  <c:v>5.9810346262164381E-2</c:v>
                </c:pt>
                <c:pt idx="24">
                  <c:v>6.3133143276729073E-2</c:v>
                </c:pt>
                <c:pt idx="25">
                  <c:v>6.6455940291293758E-2</c:v>
                </c:pt>
                <c:pt idx="26">
                  <c:v>6.9778737305858443E-2</c:v>
                </c:pt>
                <c:pt idx="27">
                  <c:v>7.3101534320423142E-2</c:v>
                </c:pt>
                <c:pt idx="28">
                  <c:v>7.6424331334987813E-2</c:v>
                </c:pt>
                <c:pt idx="29">
                  <c:v>7.9747128349552512E-2</c:v>
                </c:pt>
                <c:pt idx="30">
                  <c:v>8.3069925364117198E-2</c:v>
                </c:pt>
                <c:pt idx="31">
                  <c:v>8.6392722378681883E-2</c:v>
                </c:pt>
                <c:pt idx="32">
                  <c:v>8.9715519393246582E-2</c:v>
                </c:pt>
                <c:pt idx="33">
                  <c:v>9.3038316407811253E-2</c:v>
                </c:pt>
                <c:pt idx="34">
                  <c:v>9.6361113422375952E-2</c:v>
                </c:pt>
                <c:pt idx="35">
                  <c:v>9.9683910436940637E-2</c:v>
                </c:pt>
                <c:pt idx="36">
                  <c:v>0.13291188058258752</c:v>
                </c:pt>
                <c:pt idx="37">
                  <c:v>0.14952586565541096</c:v>
                </c:pt>
                <c:pt idx="38">
                  <c:v>0.1661398507282344</c:v>
                </c:pt>
              </c:numCache>
            </c:numRef>
          </c:xVal>
          <c:yVal>
            <c:numRef>
              <c:f>Sheet1!$H$1:$H$39</c:f>
              <c:numCache>
                <c:formatCode>0.00</c:formatCode>
                <c:ptCount val="39"/>
                <c:pt idx="0">
                  <c:v>0</c:v>
                </c:pt>
                <c:pt idx="1">
                  <c:v>9.5162581964040482E-2</c:v>
                </c:pt>
                <c:pt idx="2">
                  <c:v>0.18126924692201818</c:v>
                </c:pt>
                <c:pt idx="3">
                  <c:v>0.25918177931828212</c:v>
                </c:pt>
                <c:pt idx="4">
                  <c:v>0.32967995396436067</c:v>
                </c:pt>
                <c:pt idx="5">
                  <c:v>0.39346934028736658</c:v>
                </c:pt>
                <c:pt idx="6">
                  <c:v>0.45118836390597361</c:v>
                </c:pt>
                <c:pt idx="7">
                  <c:v>0.50341469620859047</c:v>
                </c:pt>
                <c:pt idx="8">
                  <c:v>0.55067103588277844</c:v>
                </c:pt>
                <c:pt idx="9">
                  <c:v>0.59343034025940089</c:v>
                </c:pt>
                <c:pt idx="10">
                  <c:v>0.63212055882855767</c:v>
                </c:pt>
                <c:pt idx="11">
                  <c:v>0.69880578808779781</c:v>
                </c:pt>
                <c:pt idx="12">
                  <c:v>0.75340303605839354</c:v>
                </c:pt>
                <c:pt idx="13">
                  <c:v>0.79810348200534464</c:v>
                </c:pt>
                <c:pt idx="14">
                  <c:v>0.83470111177841344</c:v>
                </c:pt>
                <c:pt idx="15">
                  <c:v>0.8646647167633873</c:v>
                </c:pt>
                <c:pt idx="16">
                  <c:v>0.8891968416376661</c:v>
                </c:pt>
                <c:pt idx="17">
                  <c:v>0.90928204671058754</c:v>
                </c:pt>
                <c:pt idx="18">
                  <c:v>0.92572642178566611</c:v>
                </c:pt>
                <c:pt idx="19">
                  <c:v>0.93918993737478207</c:v>
                </c:pt>
                <c:pt idx="20">
                  <c:v>0.95021293163213605</c:v>
                </c:pt>
                <c:pt idx="21">
                  <c:v>0.95923779602163384</c:v>
                </c:pt>
                <c:pt idx="22">
                  <c:v>0.96662673003967392</c:v>
                </c:pt>
                <c:pt idx="23">
                  <c:v>0.97267627755270747</c:v>
                </c:pt>
                <c:pt idx="24">
                  <c:v>0.97762922814383446</c:v>
                </c:pt>
                <c:pt idx="25">
                  <c:v>0.98168436111126578</c:v>
                </c:pt>
                <c:pt idx="26">
                  <c:v>0.9850044231795223</c:v>
                </c:pt>
                <c:pt idx="27">
                  <c:v>0.98772266009693155</c:v>
                </c:pt>
                <c:pt idx="28">
                  <c:v>0.98994816425536647</c:v>
                </c:pt>
                <c:pt idx="29">
                  <c:v>0.99177025295097998</c:v>
                </c:pt>
                <c:pt idx="30">
                  <c:v>0.99326205300091452</c:v>
                </c:pt>
                <c:pt idx="31">
                  <c:v>0.99448343557923924</c:v>
                </c:pt>
                <c:pt idx="32">
                  <c:v>0.99548341905738735</c:v>
                </c:pt>
                <c:pt idx="33">
                  <c:v>0.99630213628351705</c:v>
                </c:pt>
                <c:pt idx="34">
                  <c:v>0.99697244525462414</c:v>
                </c:pt>
                <c:pt idx="35">
                  <c:v>0.99752124782333362</c:v>
                </c:pt>
                <c:pt idx="36">
                  <c:v>0.99966453737209748</c:v>
                </c:pt>
                <c:pt idx="37">
                  <c:v>0.99987659019591335</c:v>
                </c:pt>
                <c:pt idx="38">
                  <c:v>0.99995460007023751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56808"/>
        <c:axId val="178855632"/>
      </c:scatterChart>
      <c:valAx>
        <c:axId val="178856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5632"/>
        <c:crosses val="autoZero"/>
        <c:crossBetween val="midCat"/>
      </c:valAx>
      <c:valAx>
        <c:axId val="17885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Sheet1!$F$1:$F$39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2.2000000000000002</c:v>
                </c:pt>
                <c:pt idx="17">
                  <c:v>2.4</c:v>
                </c:pt>
                <c:pt idx="18">
                  <c:v>2.6</c:v>
                </c:pt>
                <c:pt idx="19">
                  <c:v>2.8</c:v>
                </c:pt>
                <c:pt idx="20">
                  <c:v>3</c:v>
                </c:pt>
                <c:pt idx="21">
                  <c:v>3.2</c:v>
                </c:pt>
                <c:pt idx="22">
                  <c:v>3.4</c:v>
                </c:pt>
                <c:pt idx="23">
                  <c:v>3.6</c:v>
                </c:pt>
                <c:pt idx="24">
                  <c:v>3.8</c:v>
                </c:pt>
                <c:pt idx="25">
                  <c:v>4</c:v>
                </c:pt>
                <c:pt idx="26">
                  <c:v>4.2</c:v>
                </c:pt>
                <c:pt idx="27">
                  <c:v>4.4000000000000004</c:v>
                </c:pt>
                <c:pt idx="28">
                  <c:v>4.5999999999999996</c:v>
                </c:pt>
                <c:pt idx="29">
                  <c:v>4.8</c:v>
                </c:pt>
                <c:pt idx="30">
                  <c:v>5</c:v>
                </c:pt>
                <c:pt idx="31">
                  <c:v>5.2</c:v>
                </c:pt>
                <c:pt idx="32">
                  <c:v>5.4</c:v>
                </c:pt>
                <c:pt idx="33">
                  <c:v>5.6</c:v>
                </c:pt>
                <c:pt idx="34">
                  <c:v>5.8</c:v>
                </c:pt>
                <c:pt idx="35">
                  <c:v>6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</c:numCache>
            </c:numRef>
          </c:xVal>
          <c:yVal>
            <c:numRef>
              <c:f>Sheet1!$H$1:$H$39</c:f>
              <c:numCache>
                <c:formatCode>0.00</c:formatCode>
                <c:ptCount val="39"/>
                <c:pt idx="0">
                  <c:v>0</c:v>
                </c:pt>
                <c:pt idx="1">
                  <c:v>9.5162581964040482E-2</c:v>
                </c:pt>
                <c:pt idx="2">
                  <c:v>0.18126924692201818</c:v>
                </c:pt>
                <c:pt idx="3">
                  <c:v>0.25918177931828212</c:v>
                </c:pt>
                <c:pt idx="4">
                  <c:v>0.32967995396436067</c:v>
                </c:pt>
                <c:pt idx="5">
                  <c:v>0.39346934028736658</c:v>
                </c:pt>
                <c:pt idx="6">
                  <c:v>0.45118836390597361</c:v>
                </c:pt>
                <c:pt idx="7">
                  <c:v>0.50341469620859047</c:v>
                </c:pt>
                <c:pt idx="8">
                  <c:v>0.55067103588277844</c:v>
                </c:pt>
                <c:pt idx="9">
                  <c:v>0.59343034025940089</c:v>
                </c:pt>
                <c:pt idx="10">
                  <c:v>0.63212055882855767</c:v>
                </c:pt>
                <c:pt idx="11">
                  <c:v>0.69880578808779781</c:v>
                </c:pt>
                <c:pt idx="12">
                  <c:v>0.75340303605839354</c:v>
                </c:pt>
                <c:pt idx="13">
                  <c:v>0.79810348200534464</c:v>
                </c:pt>
                <c:pt idx="14">
                  <c:v>0.83470111177841344</c:v>
                </c:pt>
                <c:pt idx="15">
                  <c:v>0.8646647167633873</c:v>
                </c:pt>
                <c:pt idx="16">
                  <c:v>0.8891968416376661</c:v>
                </c:pt>
                <c:pt idx="17">
                  <c:v>0.90928204671058754</c:v>
                </c:pt>
                <c:pt idx="18">
                  <c:v>0.92572642178566611</c:v>
                </c:pt>
                <c:pt idx="19">
                  <c:v>0.93918993737478207</c:v>
                </c:pt>
                <c:pt idx="20">
                  <c:v>0.95021293163213605</c:v>
                </c:pt>
                <c:pt idx="21">
                  <c:v>0.95923779602163384</c:v>
                </c:pt>
                <c:pt idx="22">
                  <c:v>0.96662673003967392</c:v>
                </c:pt>
                <c:pt idx="23">
                  <c:v>0.97267627755270747</c:v>
                </c:pt>
                <c:pt idx="24">
                  <c:v>0.97762922814383446</c:v>
                </c:pt>
                <c:pt idx="25">
                  <c:v>0.98168436111126578</c:v>
                </c:pt>
                <c:pt idx="26">
                  <c:v>0.9850044231795223</c:v>
                </c:pt>
                <c:pt idx="27">
                  <c:v>0.98772266009693155</c:v>
                </c:pt>
                <c:pt idx="28">
                  <c:v>0.98994816425536647</c:v>
                </c:pt>
                <c:pt idx="29">
                  <c:v>0.99177025295097998</c:v>
                </c:pt>
                <c:pt idx="30">
                  <c:v>0.99326205300091452</c:v>
                </c:pt>
                <c:pt idx="31">
                  <c:v>0.99448343557923924</c:v>
                </c:pt>
                <c:pt idx="32">
                  <c:v>0.99548341905738735</c:v>
                </c:pt>
                <c:pt idx="33">
                  <c:v>0.99630213628351705</c:v>
                </c:pt>
                <c:pt idx="34">
                  <c:v>0.99697244525462414</c:v>
                </c:pt>
                <c:pt idx="35">
                  <c:v>0.99752124782333362</c:v>
                </c:pt>
                <c:pt idx="36">
                  <c:v>0.99966453737209748</c:v>
                </c:pt>
                <c:pt idx="37">
                  <c:v>0.99987659019591335</c:v>
                </c:pt>
                <c:pt idx="38">
                  <c:v>0.99995460007023751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54848"/>
        <c:axId val="178854064"/>
      </c:scatterChart>
      <c:valAx>
        <c:axId val="17885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4064"/>
        <c:crosses val="autoZero"/>
        <c:crossBetween val="midCat"/>
      </c:valAx>
      <c:valAx>
        <c:axId val="17885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147637</xdr:rowOff>
    </xdr:from>
    <xdr:to>
      <xdr:col>19</xdr:col>
      <xdr:colOff>152400</xdr:colOff>
      <xdr:row>21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21</xdr:row>
      <xdr:rowOff>100012</xdr:rowOff>
    </xdr:from>
    <xdr:to>
      <xdr:col>19</xdr:col>
      <xdr:colOff>123825</xdr:colOff>
      <xdr:row>39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3" workbookViewId="0">
      <selection activeCell="A7" sqref="A7"/>
    </sheetView>
  </sheetViews>
  <sheetFormatPr defaultRowHeight="15" x14ac:dyDescent="0.25"/>
  <cols>
    <col min="3" max="3" width="16.5703125" customWidth="1"/>
    <col min="4" max="4" width="8.5703125" customWidth="1"/>
    <col min="7" max="7" width="9.140625" style="1"/>
    <col min="8" max="8" width="9.140625" style="2"/>
  </cols>
  <sheetData>
    <row r="1" spans="1:10" x14ac:dyDescent="0.25">
      <c r="D1" s="1">
        <f t="shared" ref="D1:D11" si="0">F1*$A$9</f>
        <v>0</v>
      </c>
      <c r="E1">
        <f t="shared" ref="E1:E38" si="1">10-F1</f>
        <v>10</v>
      </c>
      <c r="F1">
        <v>0</v>
      </c>
      <c r="G1" s="1">
        <f>F1*$A$9/$A$9</f>
        <v>0</v>
      </c>
      <c r="H1" s="2">
        <f>1-EXP(-G1)</f>
        <v>0</v>
      </c>
      <c r="I1" s="2">
        <f>EXP(-G1)</f>
        <v>1</v>
      </c>
      <c r="J1" s="1"/>
    </row>
    <row r="2" spans="1:10" x14ac:dyDescent="0.25">
      <c r="D2" s="1">
        <f t="shared" si="0"/>
        <v>1.6613985072823441E-3</v>
      </c>
      <c r="E2">
        <f t="shared" si="1"/>
        <v>9.9</v>
      </c>
      <c r="F2">
        <v>0.1</v>
      </c>
      <c r="G2" s="1">
        <f t="shared" ref="G2:G39" si="2">F2*$A$9/$A$9</f>
        <v>0.1</v>
      </c>
      <c r="H2" s="2">
        <f t="shared" ref="H2:H39" si="3">1-EXP(-G2)</f>
        <v>9.5162581964040482E-2</v>
      </c>
      <c r="I2" s="2">
        <f t="shared" ref="I2:I39" si="4">EXP(-G2)</f>
        <v>0.90483741803595952</v>
      </c>
      <c r="J2" s="1"/>
    </row>
    <row r="3" spans="1:10" x14ac:dyDescent="0.25">
      <c r="D3" s="1">
        <f t="shared" si="0"/>
        <v>3.3227970145646882E-3</v>
      </c>
      <c r="E3">
        <f t="shared" si="1"/>
        <v>9.8000000000000007</v>
      </c>
      <c r="F3">
        <v>0.2</v>
      </c>
      <c r="G3" s="1">
        <f t="shared" si="2"/>
        <v>0.2</v>
      </c>
      <c r="H3" s="2">
        <f t="shared" si="3"/>
        <v>0.18126924692201818</v>
      </c>
      <c r="I3" s="2">
        <f t="shared" si="4"/>
        <v>0.81873075307798182</v>
      </c>
      <c r="J3" s="1"/>
    </row>
    <row r="4" spans="1:10" x14ac:dyDescent="0.25">
      <c r="D4" s="1">
        <f t="shared" si="0"/>
        <v>4.984195521847032E-3</v>
      </c>
      <c r="E4">
        <f t="shared" si="1"/>
        <v>9.6999999999999993</v>
      </c>
      <c r="F4">
        <v>0.3</v>
      </c>
      <c r="G4" s="1">
        <f t="shared" si="2"/>
        <v>0.3</v>
      </c>
      <c r="H4" s="2">
        <f t="shared" si="3"/>
        <v>0.25918177931828212</v>
      </c>
      <c r="I4" s="2">
        <f t="shared" si="4"/>
        <v>0.74081822068171788</v>
      </c>
      <c r="J4" s="1"/>
    </row>
    <row r="5" spans="1:10" x14ac:dyDescent="0.25">
      <c r="D5" s="1">
        <f t="shared" si="0"/>
        <v>6.6455940291293763E-3</v>
      </c>
      <c r="E5">
        <f t="shared" si="1"/>
        <v>9.6</v>
      </c>
      <c r="F5">
        <v>0.4</v>
      </c>
      <c r="G5" s="1">
        <f t="shared" si="2"/>
        <v>0.4</v>
      </c>
      <c r="H5" s="2">
        <f>1-EXP(-G5)</f>
        <v>0.32967995396436067</v>
      </c>
      <c r="I5" s="2">
        <f t="shared" si="4"/>
        <v>0.67032004603563933</v>
      </c>
      <c r="J5" s="1"/>
    </row>
    <row r="6" spans="1:10" x14ac:dyDescent="0.25">
      <c r="A6" s="1">
        <v>10000000000</v>
      </c>
      <c r="B6" t="s">
        <v>1</v>
      </c>
      <c r="C6" t="s">
        <v>4</v>
      </c>
      <c r="D6" s="1">
        <f t="shared" si="0"/>
        <v>8.3069925364117198E-3</v>
      </c>
      <c r="E6">
        <f t="shared" si="1"/>
        <v>9.5</v>
      </c>
      <c r="F6">
        <v>0.5</v>
      </c>
      <c r="G6" s="1">
        <f t="shared" si="2"/>
        <v>0.5</v>
      </c>
      <c r="H6" s="2">
        <f t="shared" si="3"/>
        <v>0.39346934028736658</v>
      </c>
      <c r="I6" s="2">
        <f t="shared" si="4"/>
        <v>0.60653065971263342</v>
      </c>
      <c r="J6" s="1"/>
    </row>
    <row r="7" spans="1:10" x14ac:dyDescent="0.25">
      <c r="A7">
        <v>5</v>
      </c>
      <c r="B7" t="s">
        <v>2</v>
      </c>
      <c r="C7" t="s">
        <v>5</v>
      </c>
      <c r="D7" s="1">
        <f t="shared" si="0"/>
        <v>9.968391043694064E-3</v>
      </c>
      <c r="E7">
        <f t="shared" si="1"/>
        <v>9.4</v>
      </c>
      <c r="F7">
        <v>0.6</v>
      </c>
      <c r="G7" s="1">
        <f t="shared" si="2"/>
        <v>0.6</v>
      </c>
      <c r="H7" s="2">
        <f t="shared" si="3"/>
        <v>0.45118836390597361</v>
      </c>
      <c r="I7" s="2">
        <f t="shared" si="4"/>
        <v>0.54881163609402639</v>
      </c>
      <c r="J7" s="1"/>
    </row>
    <row r="8" spans="1:10" x14ac:dyDescent="0.25">
      <c r="D8" s="1">
        <f t="shared" si="0"/>
        <v>1.1629789550976407E-2</v>
      </c>
      <c r="E8">
        <f t="shared" si="1"/>
        <v>9.3000000000000007</v>
      </c>
      <c r="F8">
        <v>0.7</v>
      </c>
      <c r="G8" s="1">
        <f t="shared" si="2"/>
        <v>0.7</v>
      </c>
      <c r="H8" s="2">
        <f t="shared" si="3"/>
        <v>0.50341469620859047</v>
      </c>
      <c r="I8" s="2">
        <f t="shared" si="4"/>
        <v>0.49658530379140953</v>
      </c>
      <c r="J8" s="1"/>
    </row>
    <row r="9" spans="1:10" x14ac:dyDescent="0.25">
      <c r="A9" s="1">
        <f>743*SQRT(A7/A6)</f>
        <v>1.661398507282344E-2</v>
      </c>
      <c r="B9" t="s">
        <v>3</v>
      </c>
      <c r="C9" t="s">
        <v>0</v>
      </c>
      <c r="D9" s="1">
        <f t="shared" si="0"/>
        <v>1.3291188058258753E-2</v>
      </c>
      <c r="E9">
        <f t="shared" si="1"/>
        <v>9.1999999999999993</v>
      </c>
      <c r="F9">
        <v>0.8</v>
      </c>
      <c r="G9" s="1">
        <f t="shared" si="2"/>
        <v>0.8</v>
      </c>
      <c r="H9" s="2">
        <f t="shared" si="3"/>
        <v>0.55067103588277844</v>
      </c>
      <c r="I9" s="2">
        <f t="shared" si="4"/>
        <v>0.44932896411722156</v>
      </c>
      <c r="J9" s="1"/>
    </row>
    <row r="10" spans="1:10" x14ac:dyDescent="0.25">
      <c r="D10" s="1">
        <f t="shared" si="0"/>
        <v>1.4952586565541095E-2</v>
      </c>
      <c r="E10">
        <f t="shared" si="1"/>
        <v>9.1</v>
      </c>
      <c r="F10">
        <v>0.9</v>
      </c>
      <c r="G10" s="1">
        <f t="shared" si="2"/>
        <v>0.9</v>
      </c>
      <c r="H10" s="2">
        <f t="shared" si="3"/>
        <v>0.59343034025940089</v>
      </c>
      <c r="I10" s="2">
        <f t="shared" si="4"/>
        <v>0.40656965974059911</v>
      </c>
      <c r="J10" s="1"/>
    </row>
    <row r="11" spans="1:10" x14ac:dyDescent="0.25">
      <c r="D11" s="1">
        <f t="shared" si="0"/>
        <v>1.661398507282344E-2</v>
      </c>
      <c r="E11">
        <f t="shared" si="1"/>
        <v>9</v>
      </c>
      <c r="F11">
        <v>1</v>
      </c>
      <c r="G11" s="1">
        <f t="shared" si="2"/>
        <v>1</v>
      </c>
      <c r="H11" s="2">
        <f>1-EXP(-G11)</f>
        <v>0.63212055882855767</v>
      </c>
      <c r="I11" s="2">
        <f t="shared" si="4"/>
        <v>0.36787944117144233</v>
      </c>
      <c r="J11" s="1"/>
    </row>
    <row r="12" spans="1:10" x14ac:dyDescent="0.25">
      <c r="A12" t="s">
        <v>6</v>
      </c>
      <c r="D12" s="1">
        <f t="shared" ref="D12:D38" si="5">F12*$A$9</f>
        <v>1.9936782087388128E-2</v>
      </c>
      <c r="E12">
        <f t="shared" si="1"/>
        <v>8.8000000000000007</v>
      </c>
      <c r="F12">
        <v>1.2</v>
      </c>
      <c r="G12" s="1">
        <f t="shared" si="2"/>
        <v>1.2</v>
      </c>
      <c r="H12" s="2">
        <f t="shared" si="3"/>
        <v>0.69880578808779781</v>
      </c>
      <c r="I12" s="2">
        <f t="shared" si="4"/>
        <v>0.30119421191220214</v>
      </c>
      <c r="J12" s="1"/>
    </row>
    <row r="13" spans="1:10" x14ac:dyDescent="0.25">
      <c r="A13">
        <v>10000</v>
      </c>
      <c r="B13" t="s">
        <v>7</v>
      </c>
      <c r="D13" s="1">
        <f t="shared" si="5"/>
        <v>2.3259579101952813E-2</v>
      </c>
      <c r="E13">
        <f t="shared" si="1"/>
        <v>8.6</v>
      </c>
      <c r="F13">
        <v>1.4</v>
      </c>
      <c r="G13" s="1">
        <f t="shared" si="2"/>
        <v>1.4</v>
      </c>
      <c r="H13" s="2">
        <f t="shared" si="3"/>
        <v>0.75340303605839354</v>
      </c>
      <c r="I13" s="2">
        <f t="shared" si="4"/>
        <v>0.24659696394160649</v>
      </c>
      <c r="J13" s="1"/>
    </row>
    <row r="14" spans="1:10" x14ac:dyDescent="0.25">
      <c r="D14" s="1">
        <f t="shared" si="5"/>
        <v>2.6582376116517505E-2</v>
      </c>
      <c r="E14">
        <f t="shared" si="1"/>
        <v>8.4</v>
      </c>
      <c r="F14">
        <v>1.6</v>
      </c>
      <c r="G14" s="1">
        <f t="shared" si="2"/>
        <v>1.6</v>
      </c>
      <c r="H14" s="2">
        <f t="shared" si="3"/>
        <v>0.79810348200534464</v>
      </c>
      <c r="I14" s="2">
        <f t="shared" si="4"/>
        <v>0.20189651799465538</v>
      </c>
      <c r="J14" s="1"/>
    </row>
    <row r="15" spans="1:10" x14ac:dyDescent="0.25">
      <c r="A15" t="s">
        <v>8</v>
      </c>
      <c r="D15" s="1">
        <f t="shared" si="5"/>
        <v>2.990517313108219E-2</v>
      </c>
      <c r="E15">
        <f t="shared" si="1"/>
        <v>8.1999999999999993</v>
      </c>
      <c r="F15">
        <v>1.8</v>
      </c>
      <c r="G15" s="1">
        <f t="shared" si="2"/>
        <v>1.8</v>
      </c>
      <c r="H15" s="2">
        <f t="shared" si="3"/>
        <v>0.83470111177841344</v>
      </c>
      <c r="I15" s="2">
        <f t="shared" si="4"/>
        <v>0.16529888822158653</v>
      </c>
      <c r="J15" s="1"/>
    </row>
    <row r="16" spans="1:10" x14ac:dyDescent="0.25">
      <c r="A16" s="2">
        <f>SQRT(A13/A7)</f>
        <v>44.721359549995796</v>
      </c>
      <c r="B16" t="s">
        <v>9</v>
      </c>
      <c r="D16" s="1">
        <f t="shared" si="5"/>
        <v>3.3227970145646879E-2</v>
      </c>
      <c r="E16">
        <f t="shared" si="1"/>
        <v>8</v>
      </c>
      <c r="F16">
        <v>2</v>
      </c>
      <c r="G16" s="1">
        <f t="shared" si="2"/>
        <v>2</v>
      </c>
      <c r="H16" s="2">
        <f t="shared" si="3"/>
        <v>0.8646647167633873</v>
      </c>
      <c r="I16" s="2">
        <f t="shared" si="4"/>
        <v>0.1353352832366127</v>
      </c>
      <c r="J16" s="1"/>
    </row>
    <row r="17" spans="1:10" x14ac:dyDescent="0.25">
      <c r="A17" s="1">
        <f>A9*SQRT(A13/A7)</f>
        <v>0.7430000000000001</v>
      </c>
      <c r="B17" t="s">
        <v>10</v>
      </c>
      <c r="D17" s="1">
        <f t="shared" si="5"/>
        <v>3.6550767160211571E-2</v>
      </c>
      <c r="E17">
        <f t="shared" si="1"/>
        <v>7.8</v>
      </c>
      <c r="F17">
        <v>2.2000000000000002</v>
      </c>
      <c r="G17" s="1">
        <f t="shared" si="2"/>
        <v>2.2000000000000002</v>
      </c>
      <c r="H17" s="2">
        <f t="shared" si="3"/>
        <v>0.8891968416376661</v>
      </c>
      <c r="I17" s="2">
        <f t="shared" si="4"/>
        <v>0.11080315836233387</v>
      </c>
      <c r="J17" s="1"/>
    </row>
    <row r="18" spans="1:10" x14ac:dyDescent="0.25">
      <c r="D18" s="1">
        <f t="shared" si="5"/>
        <v>3.9873564174776256E-2</v>
      </c>
      <c r="E18">
        <f t="shared" si="1"/>
        <v>7.6</v>
      </c>
      <c r="F18">
        <v>2.4</v>
      </c>
      <c r="G18" s="1">
        <f t="shared" si="2"/>
        <v>2.4</v>
      </c>
      <c r="H18" s="2">
        <f t="shared" si="3"/>
        <v>0.90928204671058754</v>
      </c>
      <c r="I18" s="2">
        <f t="shared" si="4"/>
        <v>9.0717953289412512E-2</v>
      </c>
      <c r="J18" s="1"/>
    </row>
    <row r="19" spans="1:10" x14ac:dyDescent="0.25">
      <c r="D19" s="1">
        <f t="shared" si="5"/>
        <v>4.3196361189340941E-2</v>
      </c>
      <c r="E19">
        <f t="shared" si="1"/>
        <v>7.4</v>
      </c>
      <c r="F19">
        <v>2.6</v>
      </c>
      <c r="G19" s="1">
        <f t="shared" si="2"/>
        <v>2.6</v>
      </c>
      <c r="H19" s="2">
        <f t="shared" si="3"/>
        <v>0.92572642178566611</v>
      </c>
      <c r="I19" s="2">
        <f t="shared" si="4"/>
        <v>7.4273578214333877E-2</v>
      </c>
      <c r="J19" s="1"/>
    </row>
    <row r="20" spans="1:10" x14ac:dyDescent="0.25">
      <c r="D20" s="1">
        <f t="shared" si="5"/>
        <v>4.6519158203905626E-2</v>
      </c>
      <c r="E20">
        <f t="shared" si="1"/>
        <v>7.2</v>
      </c>
      <c r="F20">
        <v>2.8</v>
      </c>
      <c r="G20" s="1">
        <f t="shared" si="2"/>
        <v>2.8</v>
      </c>
      <c r="H20" s="2">
        <f t="shared" si="3"/>
        <v>0.93918993737478207</v>
      </c>
      <c r="I20" s="2">
        <f t="shared" si="4"/>
        <v>6.0810062625217973E-2</v>
      </c>
      <c r="J20" s="1"/>
    </row>
    <row r="21" spans="1:10" x14ac:dyDescent="0.25">
      <c r="D21" s="1">
        <f t="shared" si="5"/>
        <v>4.9841955218470319E-2</v>
      </c>
      <c r="E21">
        <f t="shared" si="1"/>
        <v>7</v>
      </c>
      <c r="F21">
        <v>3</v>
      </c>
      <c r="G21" s="1">
        <f t="shared" si="2"/>
        <v>3</v>
      </c>
      <c r="H21" s="2">
        <f t="shared" si="3"/>
        <v>0.95021293163213605</v>
      </c>
      <c r="I21" s="2">
        <f t="shared" si="4"/>
        <v>4.9787068367863944E-2</v>
      </c>
      <c r="J21" s="1"/>
    </row>
    <row r="22" spans="1:10" x14ac:dyDescent="0.25">
      <c r="D22" s="1">
        <f t="shared" si="5"/>
        <v>5.3164752233035011E-2</v>
      </c>
      <c r="E22">
        <f t="shared" si="1"/>
        <v>6.8</v>
      </c>
      <c r="F22">
        <v>3.2</v>
      </c>
      <c r="G22" s="1">
        <f t="shared" si="2"/>
        <v>3.2</v>
      </c>
      <c r="H22" s="2">
        <f t="shared" si="3"/>
        <v>0.95923779602163384</v>
      </c>
      <c r="I22" s="2">
        <f t="shared" si="4"/>
        <v>4.0762203978366211E-2</v>
      </c>
      <c r="J22" s="1"/>
    </row>
    <row r="23" spans="1:10" x14ac:dyDescent="0.25">
      <c r="D23" s="1">
        <f t="shared" si="5"/>
        <v>5.6487549247599696E-2</v>
      </c>
      <c r="E23">
        <f t="shared" si="1"/>
        <v>6.6</v>
      </c>
      <c r="F23">
        <v>3.4</v>
      </c>
      <c r="G23" s="1">
        <f t="shared" si="2"/>
        <v>3.4</v>
      </c>
      <c r="H23" s="2">
        <f t="shared" si="3"/>
        <v>0.96662673003967392</v>
      </c>
      <c r="I23" s="2">
        <f t="shared" si="4"/>
        <v>3.337326996032608E-2</v>
      </c>
      <c r="J23" s="1"/>
    </row>
    <row r="24" spans="1:10" x14ac:dyDescent="0.25">
      <c r="D24" s="1">
        <f t="shared" si="5"/>
        <v>5.9810346262164381E-2</v>
      </c>
      <c r="E24">
        <f t="shared" si="1"/>
        <v>6.4</v>
      </c>
      <c r="F24">
        <v>3.6</v>
      </c>
      <c r="G24" s="1">
        <f t="shared" si="2"/>
        <v>3.6</v>
      </c>
      <c r="H24" s="2">
        <f t="shared" si="3"/>
        <v>0.97267627755270747</v>
      </c>
      <c r="I24" s="2">
        <f t="shared" si="4"/>
        <v>2.7323722447292559E-2</v>
      </c>
      <c r="J24" s="1"/>
    </row>
    <row r="25" spans="1:10" x14ac:dyDescent="0.25">
      <c r="D25" s="1">
        <f t="shared" si="5"/>
        <v>6.3133143276729073E-2</v>
      </c>
      <c r="E25">
        <f t="shared" si="1"/>
        <v>6.2</v>
      </c>
      <c r="F25">
        <v>3.8</v>
      </c>
      <c r="G25" s="1">
        <f t="shared" si="2"/>
        <v>3.8000000000000003</v>
      </c>
      <c r="H25" s="2">
        <f t="shared" si="3"/>
        <v>0.97762922814383446</v>
      </c>
      <c r="I25" s="2">
        <f t="shared" si="4"/>
        <v>2.2370771856165591E-2</v>
      </c>
      <c r="J25" s="1"/>
    </row>
    <row r="26" spans="1:10" x14ac:dyDescent="0.25">
      <c r="D26" s="1">
        <f t="shared" si="5"/>
        <v>6.6455940291293758E-2</v>
      </c>
      <c r="E26">
        <f t="shared" si="1"/>
        <v>6</v>
      </c>
      <c r="F26">
        <v>4</v>
      </c>
      <c r="G26" s="1">
        <f t="shared" si="2"/>
        <v>4</v>
      </c>
      <c r="H26" s="2">
        <f t="shared" si="3"/>
        <v>0.98168436111126578</v>
      </c>
      <c r="I26" s="2">
        <f t="shared" si="4"/>
        <v>1.8315638888734179E-2</v>
      </c>
      <c r="J26" s="1"/>
    </row>
    <row r="27" spans="1:10" x14ac:dyDescent="0.25">
      <c r="D27" s="1">
        <f t="shared" si="5"/>
        <v>6.9778737305858443E-2</v>
      </c>
      <c r="E27">
        <f t="shared" si="1"/>
        <v>5.8</v>
      </c>
      <c r="F27">
        <v>4.2</v>
      </c>
      <c r="G27" s="1">
        <f t="shared" si="2"/>
        <v>4.2</v>
      </c>
      <c r="H27" s="2">
        <f t="shared" si="3"/>
        <v>0.9850044231795223</v>
      </c>
      <c r="I27" s="2">
        <f t="shared" si="4"/>
        <v>1.4995576820477703E-2</v>
      </c>
      <c r="J27" s="1"/>
    </row>
    <row r="28" spans="1:10" x14ac:dyDescent="0.25">
      <c r="D28" s="1">
        <f t="shared" si="5"/>
        <v>7.3101534320423142E-2</v>
      </c>
      <c r="E28">
        <f t="shared" si="1"/>
        <v>5.6</v>
      </c>
      <c r="F28">
        <v>4.4000000000000004</v>
      </c>
      <c r="G28" s="1">
        <f t="shared" si="2"/>
        <v>4.4000000000000004</v>
      </c>
      <c r="H28" s="2">
        <f t="shared" si="3"/>
        <v>0.98772266009693155</v>
      </c>
      <c r="I28" s="2">
        <f t="shared" si="4"/>
        <v>1.2277339903068436E-2</v>
      </c>
      <c r="J28" s="1"/>
    </row>
    <row r="29" spans="1:10" x14ac:dyDescent="0.25">
      <c r="D29" s="1">
        <f t="shared" si="5"/>
        <v>7.6424331334987813E-2</v>
      </c>
      <c r="E29">
        <f t="shared" si="1"/>
        <v>5.4</v>
      </c>
      <c r="F29">
        <v>4.5999999999999996</v>
      </c>
      <c r="G29" s="1">
        <f t="shared" si="2"/>
        <v>4.5999999999999996</v>
      </c>
      <c r="H29" s="2">
        <f t="shared" si="3"/>
        <v>0.98994816425536647</v>
      </c>
      <c r="I29" s="2">
        <f t="shared" si="4"/>
        <v>1.0051835744633586E-2</v>
      </c>
      <c r="J29" s="1"/>
    </row>
    <row r="30" spans="1:10" x14ac:dyDescent="0.25">
      <c r="D30" s="1">
        <f t="shared" si="5"/>
        <v>7.9747128349552512E-2</v>
      </c>
      <c r="E30">
        <f t="shared" si="1"/>
        <v>5.2</v>
      </c>
      <c r="F30">
        <v>4.8</v>
      </c>
      <c r="G30" s="1">
        <f t="shared" si="2"/>
        <v>4.8</v>
      </c>
      <c r="H30" s="2">
        <f t="shared" si="3"/>
        <v>0.99177025295097998</v>
      </c>
      <c r="I30" s="2">
        <f t="shared" si="4"/>
        <v>8.2297470490200302E-3</v>
      </c>
      <c r="J30" s="1"/>
    </row>
    <row r="31" spans="1:10" x14ac:dyDescent="0.25">
      <c r="D31" s="1">
        <f t="shared" si="5"/>
        <v>8.3069925364117198E-2</v>
      </c>
      <c r="E31">
        <f t="shared" si="1"/>
        <v>5</v>
      </c>
      <c r="F31">
        <v>5</v>
      </c>
      <c r="G31" s="1">
        <f t="shared" si="2"/>
        <v>5</v>
      </c>
      <c r="H31" s="2">
        <f t="shared" si="3"/>
        <v>0.99326205300091452</v>
      </c>
      <c r="I31" s="2">
        <f t="shared" si="4"/>
        <v>6.737946999085467E-3</v>
      </c>
      <c r="J31" s="1"/>
    </row>
    <row r="32" spans="1:10" x14ac:dyDescent="0.25">
      <c r="D32" s="1">
        <f t="shared" si="5"/>
        <v>8.6392722378681883E-2</v>
      </c>
      <c r="E32">
        <f t="shared" si="1"/>
        <v>4.8</v>
      </c>
      <c r="F32">
        <v>5.2</v>
      </c>
      <c r="G32" s="1">
        <f t="shared" si="2"/>
        <v>5.2</v>
      </c>
      <c r="H32" s="2">
        <f t="shared" si="3"/>
        <v>0.99448343557923924</v>
      </c>
      <c r="I32" s="2">
        <f t="shared" si="4"/>
        <v>5.5165644207607716E-3</v>
      </c>
      <c r="J32" s="1"/>
    </row>
    <row r="33" spans="4:10" x14ac:dyDescent="0.25">
      <c r="D33" s="1">
        <f t="shared" si="5"/>
        <v>8.9715519393246582E-2</v>
      </c>
      <c r="E33">
        <f t="shared" si="1"/>
        <v>4.5999999999999996</v>
      </c>
      <c r="F33">
        <v>5.4</v>
      </c>
      <c r="G33" s="1">
        <f t="shared" si="2"/>
        <v>5.4</v>
      </c>
      <c r="H33" s="2">
        <f t="shared" si="3"/>
        <v>0.99548341905738735</v>
      </c>
      <c r="I33" s="2">
        <f t="shared" si="4"/>
        <v>4.5165809426126659E-3</v>
      </c>
      <c r="J33" s="1"/>
    </row>
    <row r="34" spans="4:10" x14ac:dyDescent="0.25">
      <c r="D34" s="1">
        <f t="shared" si="5"/>
        <v>9.3038316407811253E-2</v>
      </c>
      <c r="E34">
        <f t="shared" si="1"/>
        <v>4.4000000000000004</v>
      </c>
      <c r="F34">
        <v>5.6</v>
      </c>
      <c r="G34" s="1">
        <f t="shared" si="2"/>
        <v>5.6</v>
      </c>
      <c r="H34" s="2">
        <f t="shared" si="3"/>
        <v>0.99630213628351705</v>
      </c>
      <c r="I34" s="2">
        <f t="shared" si="4"/>
        <v>3.697863716482932E-3</v>
      </c>
      <c r="J34" s="1"/>
    </row>
    <row r="35" spans="4:10" x14ac:dyDescent="0.25">
      <c r="D35" s="1">
        <f t="shared" si="5"/>
        <v>9.6361113422375952E-2</v>
      </c>
      <c r="E35">
        <f t="shared" si="1"/>
        <v>4.2</v>
      </c>
      <c r="F35">
        <v>5.8</v>
      </c>
      <c r="G35" s="1">
        <f t="shared" si="2"/>
        <v>5.8</v>
      </c>
      <c r="H35" s="2">
        <f t="shared" si="3"/>
        <v>0.99697244525462414</v>
      </c>
      <c r="I35" s="2">
        <f t="shared" si="4"/>
        <v>3.0275547453758153E-3</v>
      </c>
      <c r="J35" s="1"/>
    </row>
    <row r="36" spans="4:10" x14ac:dyDescent="0.25">
      <c r="D36" s="1">
        <f t="shared" si="5"/>
        <v>9.9683910436940637E-2</v>
      </c>
      <c r="E36">
        <f t="shared" si="1"/>
        <v>4</v>
      </c>
      <c r="F36">
        <v>6</v>
      </c>
      <c r="G36" s="1">
        <f t="shared" si="2"/>
        <v>6</v>
      </c>
      <c r="H36" s="2">
        <f t="shared" si="3"/>
        <v>0.99752124782333362</v>
      </c>
      <c r="I36" s="2">
        <f t="shared" si="4"/>
        <v>2.4787521766663585E-3</v>
      </c>
      <c r="J36" s="1"/>
    </row>
    <row r="37" spans="4:10" x14ac:dyDescent="0.25">
      <c r="D37" s="1">
        <f t="shared" si="5"/>
        <v>0.13291188058258752</v>
      </c>
      <c r="E37">
        <f t="shared" si="1"/>
        <v>2</v>
      </c>
      <c r="F37">
        <v>8</v>
      </c>
      <c r="G37" s="1">
        <f t="shared" si="2"/>
        <v>8</v>
      </c>
      <c r="H37" s="2">
        <f t="shared" si="3"/>
        <v>0.99966453737209748</v>
      </c>
      <c r="I37" s="2">
        <f t="shared" si="4"/>
        <v>3.3546262790251185E-4</v>
      </c>
      <c r="J37" s="1"/>
    </row>
    <row r="38" spans="4:10" x14ac:dyDescent="0.25">
      <c r="D38" s="1">
        <f t="shared" si="5"/>
        <v>0.14952586565541096</v>
      </c>
      <c r="E38">
        <f t="shared" si="1"/>
        <v>1</v>
      </c>
      <c r="F38">
        <v>9</v>
      </c>
      <c r="G38" s="1">
        <f t="shared" si="2"/>
        <v>9</v>
      </c>
      <c r="H38" s="2">
        <f t="shared" si="3"/>
        <v>0.99987659019591335</v>
      </c>
      <c r="I38" s="1">
        <f t="shared" si="4"/>
        <v>1.2340980408667956E-4</v>
      </c>
      <c r="J38" s="1"/>
    </row>
    <row r="39" spans="4:10" x14ac:dyDescent="0.25">
      <c r="D39" s="1">
        <f>F39*$A$9</f>
        <v>0.1661398507282344</v>
      </c>
      <c r="E39">
        <f>10-F39</f>
        <v>0</v>
      </c>
      <c r="F39">
        <v>10</v>
      </c>
      <c r="G39" s="1">
        <f t="shared" si="2"/>
        <v>10</v>
      </c>
      <c r="H39" s="2">
        <f t="shared" si="3"/>
        <v>0.99995460007023751</v>
      </c>
      <c r="I39" s="1">
        <f t="shared" si="4"/>
        <v>4.5399929762484854E-5</v>
      </c>
      <c r="J39" s="1"/>
    </row>
    <row r="40" spans="4:10" x14ac:dyDescent="0.25">
      <c r="I40" s="1"/>
      <c r="J40" s="1"/>
    </row>
    <row r="41" spans="4:10" x14ac:dyDescent="0.25">
      <c r="I41" s="1"/>
      <c r="J41" s="1"/>
    </row>
    <row r="42" spans="4:10" x14ac:dyDescent="0.25">
      <c r="I42" s="1"/>
      <c r="J4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DLeitner</dc:creator>
  <cp:lastModifiedBy>DLeitner</cp:lastModifiedBy>
  <dcterms:created xsi:type="dcterms:W3CDTF">2015-10-27T17:23:55Z</dcterms:created>
  <dcterms:modified xsi:type="dcterms:W3CDTF">2015-10-29T00:14:39Z</dcterms:modified>
</cp:coreProperties>
</file>